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a_delovni_zvezek" autoCompressPictures="0" defaultThemeVersion="166925"/>
  <mc:AlternateContent xmlns:mc="http://schemas.openxmlformats.org/markup-compatibility/2006">
    <mc:Choice Requires="x15">
      <x15ac:absPath xmlns:x15ac="http://schemas.microsoft.com/office/spreadsheetml/2010/11/ac" url="D:\služba_občina\razpis za vzdrževanje cest_2023\"/>
    </mc:Choice>
  </mc:AlternateContent>
  <xr:revisionPtr revIDLastSave="0" documentId="8_{635D3BCA-A4D5-417E-AA4F-C82C5F9CF6B5}" xr6:coauthVersionLast="47" xr6:coauthVersionMax="47" xr10:uidLastSave="{00000000-0000-0000-0000-000000000000}"/>
  <bookViews>
    <workbookView xWindow="-120" yWindow="-120" windowWidth="30960" windowHeight="16920" tabRatio="1000" xr2:uid="{00000000-000D-0000-FFFF-FFFF00000000}"/>
  </bookViews>
  <sheets>
    <sheet name="REKAPITULACIJA" sheetId="15" r:id="rId1"/>
    <sheet name="čiščenje cest in parkirišč" sheetId="8" r:id="rId2"/>
    <sheet name="košnja trave" sheetId="3" r:id="rId3"/>
    <sheet name="barvanje označb" sheetId="10" r:id="rId4"/>
    <sheet name="vzdrževanje meteornih sistemov" sheetId="9" r:id="rId5"/>
    <sheet name="zimska služba" sheetId="11" r:id="rId6"/>
    <sheet name="pregledniško-interventna sluzba" sheetId="1"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5" l="1"/>
  <c r="D3" i="15"/>
  <c r="C5" i="15"/>
  <c r="D5" i="15"/>
  <c r="C7" i="15"/>
  <c r="D7" i="15"/>
  <c r="C9" i="15"/>
  <c r="D9" i="15"/>
  <c r="C11" i="15"/>
  <c r="D11" i="15"/>
  <c r="C13" i="15"/>
  <c r="D13" i="15"/>
  <c r="C15" i="15"/>
  <c r="D15" i="15"/>
  <c r="G28" i="9"/>
  <c r="I28" i="9" s="1"/>
  <c r="G27" i="9"/>
  <c r="I27" i="9" s="1"/>
  <c r="G12" i="8" l="1"/>
  <c r="I12" i="8" s="1"/>
  <c r="G39" i="1"/>
  <c r="I39" i="1" s="1"/>
  <c r="G20" i="1"/>
  <c r="I20" i="1" s="1"/>
  <c r="G21" i="1"/>
  <c r="I21" i="1" s="1"/>
  <c r="G24" i="1"/>
  <c r="I24" i="1" s="1"/>
  <c r="G25" i="1" l="1"/>
  <c r="I25" i="1" s="1"/>
  <c r="G55" i="1" l="1"/>
  <c r="I55" i="1" s="1"/>
  <c r="G54" i="1"/>
  <c r="I54" i="1" s="1"/>
  <c r="G53" i="1"/>
  <c r="I53" i="1" s="1"/>
  <c r="G52" i="1"/>
  <c r="I52" i="1" s="1"/>
  <c r="G51" i="1"/>
  <c r="I51" i="1" s="1"/>
  <c r="G50" i="1"/>
  <c r="I50" i="1" s="1"/>
  <c r="G49" i="1"/>
  <c r="I49" i="1" s="1"/>
  <c r="G48" i="1"/>
  <c r="I48" i="1" s="1"/>
  <c r="G47" i="1"/>
  <c r="I47" i="1" s="1"/>
  <c r="G46" i="1"/>
  <c r="I46" i="1" s="1"/>
  <c r="G45" i="1"/>
  <c r="I45" i="1" s="1"/>
  <c r="G44" i="1"/>
  <c r="I44" i="1" s="1"/>
  <c r="G43" i="1"/>
  <c r="I43" i="1" s="1"/>
  <c r="G42" i="1"/>
  <c r="I42" i="1" s="1"/>
  <c r="G41" i="1"/>
  <c r="I41" i="1" s="1"/>
  <c r="G40" i="1"/>
  <c r="I40" i="1" s="1"/>
  <c r="G38" i="1"/>
  <c r="I38" i="1" s="1"/>
  <c r="G37" i="1"/>
  <c r="I37" i="1" s="1"/>
  <c r="G36" i="1"/>
  <c r="I36" i="1" s="1"/>
  <c r="G33" i="1"/>
  <c r="I33" i="1" s="1"/>
  <c r="G32" i="1"/>
  <c r="I32" i="1" s="1"/>
  <c r="G31" i="1"/>
  <c r="I31" i="1" s="1"/>
  <c r="G30" i="1"/>
  <c r="I30" i="1" s="1"/>
  <c r="G29" i="1"/>
  <c r="I29" i="1" s="1"/>
  <c r="G28" i="1"/>
  <c r="I28" i="1" s="1"/>
  <c r="G27" i="1"/>
  <c r="I27" i="1" s="1"/>
  <c r="G26" i="1"/>
  <c r="I26" i="1" s="1"/>
  <c r="G23" i="1"/>
  <c r="I23" i="1" s="1"/>
  <c r="G22" i="1"/>
  <c r="I22" i="1" s="1"/>
  <c r="G19" i="1"/>
  <c r="I19" i="1" s="1"/>
  <c r="G18" i="1"/>
  <c r="I18" i="1" s="1"/>
  <c r="G16" i="1"/>
  <c r="I16" i="1" s="1"/>
  <c r="G15" i="1"/>
  <c r="I15" i="1" s="1"/>
  <c r="G14" i="1"/>
  <c r="I14" i="1" s="1"/>
  <c r="G11" i="1"/>
  <c r="I11" i="1" s="1"/>
  <c r="G10" i="1"/>
  <c r="I10" i="1" s="1"/>
  <c r="G9" i="1"/>
  <c r="I9" i="1" s="1"/>
  <c r="G8" i="1"/>
  <c r="I8" i="1" s="1"/>
  <c r="G7" i="1"/>
  <c r="I7" i="1" s="1"/>
  <c r="G6" i="1"/>
  <c r="I6" i="1" s="1"/>
  <c r="G5" i="1"/>
  <c r="I5" i="1" s="1"/>
  <c r="G23" i="11"/>
  <c r="I23" i="11" s="1"/>
  <c r="G22" i="11"/>
  <c r="I22" i="11" s="1"/>
  <c r="G19" i="11"/>
  <c r="I19" i="11" s="1"/>
  <c r="G18" i="11"/>
  <c r="I18" i="11" s="1"/>
  <c r="G17" i="11"/>
  <c r="I17" i="11" s="1"/>
  <c r="G16" i="11"/>
  <c r="I16" i="11" s="1"/>
  <c r="G15" i="11"/>
  <c r="I15" i="11" s="1"/>
  <c r="G14" i="11"/>
  <c r="I14" i="11" s="1"/>
  <c r="G13" i="11"/>
  <c r="I13" i="11" s="1"/>
  <c r="G12" i="11"/>
  <c r="I12" i="11" s="1"/>
  <c r="G11" i="11"/>
  <c r="I11" i="11" s="1"/>
  <c r="G10" i="11"/>
  <c r="I10" i="11" s="1"/>
  <c r="G9" i="11"/>
  <c r="I9" i="11" s="1"/>
  <c r="G8" i="11"/>
  <c r="I8" i="11" s="1"/>
  <c r="G7" i="11"/>
  <c r="I7" i="11" s="1"/>
  <c r="G6" i="11"/>
  <c r="I6" i="11" s="1"/>
  <c r="G5" i="11"/>
  <c r="G4" i="11"/>
  <c r="I4" i="11" s="1"/>
  <c r="G26" i="9"/>
  <c r="I26" i="9" s="1"/>
  <c r="G25" i="9"/>
  <c r="I25" i="9" s="1"/>
  <c r="G24" i="9"/>
  <c r="I24" i="9" s="1"/>
  <c r="G23" i="9"/>
  <c r="I23" i="9" s="1"/>
  <c r="G22" i="9"/>
  <c r="I22" i="9" s="1"/>
  <c r="G21" i="9"/>
  <c r="I21" i="9" s="1"/>
  <c r="G20" i="9"/>
  <c r="I20" i="9" s="1"/>
  <c r="G19" i="9"/>
  <c r="I19" i="9" s="1"/>
  <c r="G18" i="9"/>
  <c r="I18" i="9" s="1"/>
  <c r="G17" i="9"/>
  <c r="I17" i="9" s="1"/>
  <c r="G16" i="9"/>
  <c r="I16" i="9" s="1"/>
  <c r="G14" i="9"/>
  <c r="I14" i="9" s="1"/>
  <c r="G13" i="9"/>
  <c r="I13" i="9" s="1"/>
  <c r="G12" i="9"/>
  <c r="I12" i="9" s="1"/>
  <c r="G11" i="9"/>
  <c r="I11" i="9" s="1"/>
  <c r="G10" i="9"/>
  <c r="I10" i="9" s="1"/>
  <c r="G9" i="9"/>
  <c r="I9" i="9" s="1"/>
  <c r="G8" i="9"/>
  <c r="I8" i="9" s="1"/>
  <c r="G7" i="9"/>
  <c r="G6" i="9"/>
  <c r="I6" i="9" s="1"/>
  <c r="G5" i="9"/>
  <c r="I5" i="9" s="1"/>
  <c r="G18" i="10"/>
  <c r="I18" i="10" s="1"/>
  <c r="G17" i="10"/>
  <c r="I17" i="10" s="1"/>
  <c r="G16" i="10"/>
  <c r="I16" i="10" s="1"/>
  <c r="G15" i="10"/>
  <c r="I15" i="10" s="1"/>
  <c r="G14" i="10"/>
  <c r="I14" i="10" s="1"/>
  <c r="G13" i="10"/>
  <c r="I13" i="10" s="1"/>
  <c r="G12" i="10"/>
  <c r="I12" i="10" s="1"/>
  <c r="G11" i="10"/>
  <c r="I11" i="10" s="1"/>
  <c r="G10" i="10"/>
  <c r="I10" i="10" s="1"/>
  <c r="G9" i="10"/>
  <c r="I9" i="10" s="1"/>
  <c r="G8" i="10"/>
  <c r="I8" i="10" s="1"/>
  <c r="G7" i="10"/>
  <c r="I7" i="10" s="1"/>
  <c r="G6" i="10"/>
  <c r="I6" i="10" s="1"/>
  <c r="G5" i="10"/>
  <c r="I5" i="10" s="1"/>
  <c r="G13" i="3"/>
  <c r="I13" i="3" s="1"/>
  <c r="G12" i="3"/>
  <c r="I12" i="3" s="1"/>
  <c r="G8" i="3"/>
  <c r="I8" i="3" s="1"/>
  <c r="G7" i="3"/>
  <c r="I7" i="3" s="1"/>
  <c r="G6" i="3"/>
  <c r="I6" i="3" s="1"/>
  <c r="G5" i="3"/>
  <c r="I5" i="3" s="1"/>
  <c r="G20" i="8"/>
  <c r="I20" i="8" s="1"/>
  <c r="G19" i="8"/>
  <c r="I19" i="8" s="1"/>
  <c r="G17" i="8"/>
  <c r="I17" i="8" s="1"/>
  <c r="G16" i="8"/>
  <c r="I16" i="8" s="1"/>
  <c r="G15" i="8"/>
  <c r="I15" i="8" s="1"/>
  <c r="G11" i="8"/>
  <c r="I11" i="8" s="1"/>
  <c r="G10" i="8"/>
  <c r="I10" i="8" s="1"/>
  <c r="G7" i="8"/>
  <c r="I7" i="8" s="1"/>
  <c r="G6" i="8"/>
  <c r="I6" i="8" s="1"/>
  <c r="G5" i="8"/>
  <c r="I5" i="8" s="1"/>
  <c r="G20" i="10" l="1"/>
  <c r="I20" i="10"/>
  <c r="G16" i="3"/>
  <c r="I16" i="3"/>
  <c r="I8" i="8"/>
  <c r="I22" i="8" s="1"/>
  <c r="G8" i="8"/>
  <c r="G22" i="8" s="1"/>
  <c r="G30" i="9"/>
  <c r="I7" i="9"/>
  <c r="I30" i="9" s="1"/>
  <c r="I57" i="1"/>
  <c r="G57" i="1"/>
  <c r="G25" i="11"/>
  <c r="I5" i="11"/>
  <c r="I25" i="11" s="1"/>
</calcChain>
</file>

<file path=xl/sharedStrings.xml><?xml version="1.0" encoding="utf-8"?>
<sst xmlns="http://schemas.openxmlformats.org/spreadsheetml/2006/main" count="448" uniqueCount="290">
  <si>
    <t>Št.</t>
  </si>
  <si>
    <t>Opis</t>
  </si>
  <si>
    <t>Enota</t>
  </si>
  <si>
    <t>DELAVCI</t>
  </si>
  <si>
    <t> Cestar</t>
  </si>
  <si>
    <t> ura</t>
  </si>
  <si>
    <t> Voznik</t>
  </si>
  <si>
    <t> Strojnik</t>
  </si>
  <si>
    <t>mesec</t>
  </si>
  <si>
    <t>ura</t>
  </si>
  <si>
    <t>Motorna žaga</t>
  </si>
  <si>
    <t>MATERIAL</t>
  </si>
  <si>
    <t> Absorber</t>
  </si>
  <si>
    <t> kg</t>
  </si>
  <si>
    <t>m3</t>
  </si>
  <si>
    <t>cena skupaj</t>
  </si>
  <si>
    <t>Km</t>
  </si>
  <si>
    <t>Kom</t>
  </si>
  <si>
    <t>Čiščenje vozišča po nezgodi (upošteva se ura cestarja)</t>
  </si>
  <si>
    <t>Postavitev kolov – leseni(samo postavitev, brez kolov)</t>
  </si>
  <si>
    <t>Postavitev zimskih prometnih znakov (samo delo)</t>
  </si>
  <si>
    <t>Odstranjevanje snega in poledice - ročno</t>
  </si>
  <si>
    <t>preventivno posipanje-pločniki-brez materiala</t>
  </si>
  <si>
    <t>km</t>
  </si>
  <si>
    <t>preventivno posipanje -parkirišča in AP-brez materiala</t>
  </si>
  <si>
    <t>m2</t>
  </si>
  <si>
    <t>Pluženje in posipanje-brez materiala</t>
  </si>
  <si>
    <t>pluženje in posipanje-pločniki-brez materiala</t>
  </si>
  <si>
    <t>pluženje in posipanje-parkirišča in AP-brez materiala</t>
  </si>
  <si>
    <t>Odstranjevanje opreme - koli</t>
  </si>
  <si>
    <t>Odstranjevanje opreme - prometni znaki</t>
  </si>
  <si>
    <t>Čiščenje prometnih znakov - letni</t>
  </si>
  <si>
    <t>Čiščenje prometnih znakov - zimski</t>
  </si>
  <si>
    <t>Čiščenje smernikov - ročno</t>
  </si>
  <si>
    <t>posipna sol</t>
  </si>
  <si>
    <t>ton</t>
  </si>
  <si>
    <t>pesek za posip (asfaltne ceste)</t>
  </si>
  <si>
    <t>Predvidena količina 2020</t>
  </si>
  <si>
    <t>Popravilo vozišča po nezgodi in elementarnih dogodkih (upošteva se ura cestarja)</t>
  </si>
  <si>
    <t>KOŠNJA</t>
  </si>
  <si>
    <t>kos</t>
  </si>
  <si>
    <t>m</t>
  </si>
  <si>
    <t>Dobava in izdelava muld in izpustov v teren, lomljenec položen v beton</t>
  </si>
  <si>
    <t>Čiščenje rešetk in podrobniških vtokov peskolovov</t>
  </si>
  <si>
    <t>Čiščenje prepustov - strojno, z odvozom materiala na deponijo</t>
  </si>
  <si>
    <t>Čiščenje prepustov - ročno, z odvozom materiala na deponijo</t>
  </si>
  <si>
    <t>Strojno pometanje odprtih cest z odrivom pometenega materiala na bankino</t>
  </si>
  <si>
    <t>Strojno pometanje zaprtih cest in pločnikov z nalaganjem in odvozom pometenega materiala na deponijo</t>
  </si>
  <si>
    <t>POMETANJE</t>
  </si>
  <si>
    <t>Ročno pometanje cest in pločnikov z nalaganjem in odvozom pometenega materiala na deponijo</t>
  </si>
  <si>
    <t>tovornjak kiper, nosilnost do 15t</t>
  </si>
  <si>
    <t>bager do 4t</t>
  </si>
  <si>
    <t>bager nad 4t</t>
  </si>
  <si>
    <t>nakladač - kopač</t>
  </si>
  <si>
    <t>odkopno kladivo</t>
  </si>
  <si>
    <t>greder</t>
  </si>
  <si>
    <t>valjar, vibracijski, do 4t</t>
  </si>
  <si>
    <t>valjar, vibracijski, nad 10t</t>
  </si>
  <si>
    <r>
      <t xml:space="preserve">Izdelava tankoslojne prečne in ostalih označb na vozišču z enokomponentno RUMENO BARVO, vključno z 250g/m2 dodatnega posipa z drobci stekla, strojno, debelina suhe snovi 250qm - </t>
    </r>
    <r>
      <rPr>
        <b/>
        <sz val="11"/>
        <color theme="1"/>
        <rFont val="Calibri"/>
        <family val="2"/>
        <charset val="238"/>
        <scheme val="minor"/>
      </rPr>
      <t>HITROSTNE OVIRE</t>
    </r>
  </si>
  <si>
    <r>
      <t xml:space="preserve">Izdelava tankoslojne prečne in ostalih označb na vozišču z enokomponentno RUMENO BARVO, vključno z 250g/m2 dodatnega posipa z drobci stekla, strojno, debelina suhe snovi 250qm - </t>
    </r>
    <r>
      <rPr>
        <b/>
        <sz val="11"/>
        <color theme="1"/>
        <rFont val="Calibri"/>
        <family val="2"/>
        <charset val="238"/>
        <scheme val="minor"/>
      </rPr>
      <t>AVTOBUSNA POSTAJALIŠČA</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</si>
  <si>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STOP ČRTE (širina 0,50m)</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</si>
  <si>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STOP KOCKE (0,25x0,50)</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</si>
  <si>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napisi ŠOLA</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</si>
  <si>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PUŠČICE</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</si>
  <si>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ŠRAFURE</t>
    </r>
  </si>
  <si>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SREDINSKE ČRTE (širina do 0,15m)</t>
    </r>
  </si>
  <si>
    <t>m1</t>
  </si>
  <si>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TRIKOTNIK</t>
    </r>
  </si>
  <si>
    <t>BARVANJE</t>
  </si>
  <si>
    <t>SKUPAJ brez DDV</t>
  </si>
  <si>
    <t>VZDRŽEVANJE METEORNIH SISTEMOV</t>
  </si>
  <si>
    <t>cena na enoto</t>
  </si>
  <si>
    <t>Cene na enoto, ki so vezane na stroje, morajo zajemati tudi upravljalca stroja, ne samo stroj.</t>
  </si>
  <si>
    <t>Popravilo bankin ob asfaltnih cestah z dosipom jalovine, s planiranjem in valjanjem</t>
  </si>
  <si>
    <t>Strojno rezanje bankin ob asfaltnih cestah z nalaganjem in odvozom na deponijo</t>
  </si>
  <si>
    <t>Ročno krpanje udarnih jam na makadamih z dobavo materiala in dosipom v debelini 5-10cm, ter valjanjem</t>
  </si>
  <si>
    <t>STORITVE - INTERVENTNO VZDRŽEVANJE CEST</t>
  </si>
  <si>
    <t>VZDRŽEVANJE CEST - ZA LETO 2020/2021  REKAPITULACIJA</t>
  </si>
  <si>
    <t>ČIŠČENJE CEST IN PARKIRIŠČ</t>
  </si>
  <si>
    <t>KOŠNJA TRAVE</t>
  </si>
  <si>
    <t>ZIMSKA SLUŽBA</t>
  </si>
  <si>
    <t>PREGLEDNIŠKO-INTERVENTNA SLUŽBA</t>
  </si>
  <si>
    <t>BARVANJE TALNIH OZNAČB</t>
  </si>
  <si>
    <t>Predvidena količina</t>
  </si>
  <si>
    <t>ČIŠČENJE CEST</t>
  </si>
  <si>
    <t>Košnja trave in grmovja strojno in ročno na cestnih bankinah in brežinah, širine od 1,00m do 3,00m in do dna obcestnih jarkov</t>
  </si>
  <si>
    <t>Izredni pregledi cest, od 15.11. - 15.3.</t>
  </si>
  <si>
    <t>Redni pregledi cest, od 15.11. - 15.3.</t>
  </si>
  <si>
    <t>Čiščenje kovinskih dražnikov in muld z nalaganjem in odvozom materiala na deponijo</t>
  </si>
  <si>
    <t>Ročno čiščenje koritnic in meteornih kanalov z odvozom materiala na deponijo</t>
  </si>
  <si>
    <t>Čiščenje jarkov - strojno od 0,3 do 0,5 m3/m1, z nalaganjem, odvozom in stroški deponije</t>
  </si>
  <si>
    <t>REDNO VZDRŽEVANJE</t>
  </si>
  <si>
    <t>IZVEDBA NOVIH ELEMENTOV</t>
  </si>
  <si>
    <t>Vgradnja kovinskih dražnikov z betonsko posteljico, uvodnim delom, iztokom in z vsemi zemeljskimi deli - dražnik dostavi naročnik</t>
  </si>
  <si>
    <t>Dobava in vgradnja kovinskih dražnikov z betonsko posteljico, uvodnim delom, iztokom in z vsemi zemeljskimi deli</t>
  </si>
  <si>
    <t>tovornjak kiper, nosilnost do 10t</t>
  </si>
  <si>
    <t>LETNO VZDRŽEVANJE IN PREGLEDNIŠKO - INTERVENTNA SLUŽBA</t>
  </si>
  <si>
    <t>ČIŠČENJE ZNAKOV - PO IZRECNEM NALOGU NAROČNIKA ALI V IZREDNIH RAZMERAH</t>
  </si>
  <si>
    <t>OSTALI STOJI, ORODJA IN VOZILA, KI SE JIH UPORABI OB IZRECNEM NAROČILU INVESTITORJA. STROJNIK ALI UPRAVLJAVEC STROJA, ORODJA ALI VOZILA MORA BITI VŠTET V CENO!</t>
  </si>
  <si>
    <t xml:space="preserve">Dobava jalovine za popravilo makadamskih vozišč (0/32) </t>
  </si>
  <si>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PREHODI ZA PEŠCE</t>
    </r>
    <r>
      <rPr>
        <sz val="11"/>
        <color theme="1"/>
        <rFont val="Calibri"/>
        <family val="2"/>
        <charset val="238"/>
        <scheme val="minor"/>
      </rPr>
      <t xml:space="preserve"> (širina 0,5m)</t>
    </r>
  </si>
  <si>
    <t>Strojno čiščenje zadrževalnikov materiala na hudourniških vodotokih, z nalaganjem in odvozom</t>
  </si>
  <si>
    <t>Krpanje udarnih jam s hladno asfaltno maso ročno (vključno z materialom)</t>
  </si>
  <si>
    <t xml:space="preserve">Razpisana dela in količine so razdeljena na posamezne sklope del zaradi preglednosti. Sklopi del so soodvisni, ter se smiselno povezujejo in dopolnjujejo iz enega sklopa v drugega, ter skupaj predstavljajo celoten obseg del. </t>
  </si>
  <si>
    <t>Dežurstvo/pripravljenost zimske službe***</t>
  </si>
  <si>
    <t>ČIŠČENJE OB PROMETNIH in drugih NESREČAH</t>
  </si>
  <si>
    <t>Pluženje snega-strojno</t>
  </si>
  <si>
    <t xml:space="preserve">Ocenjen obseg storitev, zajetih v tem popisu del je informativnega značaja, za čimbolj realno oceno stroška in s tem realno ocenjevanje ponudb. Naročnik se ne zavezuje, da bo storitve v tem obsegu tudi dejansko naročil. </t>
  </si>
  <si>
    <t>DDV</t>
  </si>
  <si>
    <t>cena z DDV</t>
  </si>
  <si>
    <t>SKUPAJ z DDV</t>
  </si>
  <si>
    <t>CENA z DDV</t>
  </si>
  <si>
    <t>Košnja trave in manjšega grmovja, ročno z motorno kosilnico, ki se izvaja hkrati z redno košnjo</t>
  </si>
  <si>
    <t>SKUPAJ:</t>
  </si>
  <si>
    <t>brez DDV</t>
  </si>
  <si>
    <t>z DDV</t>
  </si>
  <si>
    <r>
      <t xml:space="preserve">Odstranitev obeležb - </t>
    </r>
    <r>
      <rPr>
        <b/>
        <sz val="11"/>
        <color theme="1"/>
        <rFont val="Calibri"/>
        <family val="2"/>
        <charset val="238"/>
        <scheme val="minor"/>
      </rPr>
      <t>DRUGO</t>
    </r>
  </si>
  <si>
    <r>
      <t xml:space="preserve">Odstranitev obeležb - </t>
    </r>
    <r>
      <rPr>
        <b/>
        <sz val="11"/>
        <color theme="1"/>
        <rFont val="Calibri"/>
        <family val="2"/>
        <charset val="238"/>
        <scheme val="minor"/>
      </rPr>
      <t>ČRTA</t>
    </r>
  </si>
  <si>
    <t>Čiščenje jarkov - strojno do 0,3m3/m1, z nalaganjem, odvozom in stroški deponije</t>
  </si>
  <si>
    <t xml:space="preserve">Dobava jalovine za popravilo bankin (0/16) </t>
  </si>
  <si>
    <t>dan</t>
  </si>
  <si>
    <t xml:space="preserve">Postavitev polovične ali popolne zapore (brez semaforja in ročnega usmerjanja), obračuna se en kos iz vsake smeri zapore.  </t>
  </si>
  <si>
    <t>KOŠNJA TRAVE IN OBŽAGOVANJE DREVES</t>
  </si>
  <si>
    <t>žaga za strojno obžagovanje dreves</t>
  </si>
  <si>
    <t>HIAB - grabež za vejevje in hlodovino</t>
  </si>
  <si>
    <t>OBŽAGOVANJE DREVES OB CESTAH</t>
  </si>
  <si>
    <r>
      <t xml:space="preserve">Izdelava tankoslojne prečne in ostalih označb na vozišču z enokomponentno BELO barvo, vključno z 250g/m2 dodatnega posipa z drobci stekla, strojno, debelina suhe snovi 250qm - </t>
    </r>
    <r>
      <rPr>
        <b/>
        <sz val="11"/>
        <color theme="1"/>
        <rFont val="Calibri"/>
        <family val="2"/>
        <charset val="238"/>
        <scheme val="minor"/>
      </rPr>
      <t>površina označbe 1,1, do 1,5m2 - piktogram 5607 - souporaba prometnega pasu</t>
    </r>
  </si>
  <si>
    <r>
      <t>Izdelava tankoslojne označbe na vozišču z enokomponentno ZELENO barvo, vključno z 250g/m2 dodatnega posipa z drobci stekla, strojno, debelina suhe snovi 250qm</t>
    </r>
    <r>
      <rPr>
        <b/>
        <sz val="11"/>
        <color theme="1"/>
        <rFont val="Calibri"/>
        <family val="2"/>
        <charset val="238"/>
        <scheme val="minor"/>
      </rPr>
      <t xml:space="preserve"> - piktogram ELEKTRIČNA POSTAJA</t>
    </r>
  </si>
  <si>
    <t>Dobava in kompletna izdelava peskolova iz BC ali PVC cevi, globine do 1,50m, z obbetoniranjem in izdelavo dna ter izvedbo vtoka in iztoka, vključno z zemeljskimi deli - fi 500mm, z LTŽ vtočno rešetko 40x40 cm, nosilnosti 40 ton</t>
  </si>
  <si>
    <t>Dobava in kompletna izdelava peskolova iz BC ali PVC cevi, globine do 1,50m, z obbetoniranjem in izdelavo dna ter izvedbo vtoka in iztoka, vključno z zemeljskimi deli - fi 400mm, s podrobniškim vtokom  in LTŽ pokrovom, fi 45 cm, nosilnosti 40 ton</t>
  </si>
  <si>
    <t>Dobava in izdelava vtočnih jaškov iz BC, globine do 2,00m, z betonskim pokrovom, obbetoniranjem in izdelavo dna ter izvedbo vtoka in iztoka, vključno z zemeljskimi deli - do fi 60cm</t>
  </si>
  <si>
    <t>Dobava in izdelava vtočnih jaškov iz BC, globine do 2,00m, z betonskim pokrovom, obbetoniranjem in izdelavo dna ter izvedbo vtoka in iztoka, vključno z zemeljskimi deli - nad fi 60 cm, do fi 100cm</t>
  </si>
  <si>
    <t>Dobava in izdelava vtočnih in iztočnih glav prepustov krožnega prereza, tlakovanje z lomljencem na betonski podlagi - do fi 30 cm</t>
  </si>
  <si>
    <t>Dobava in izdelava vtočnih in iztočnih glav prepustov krožnega prereza, tlakovanje z lomljencem na betonski podlagi - nad fi 30, do fi 60 cm</t>
  </si>
  <si>
    <t>Rezanje asfalta vseh debelin</t>
  </si>
  <si>
    <t>kg</t>
  </si>
  <si>
    <t>tovornjak kiper, nosilnost do 10t, ura čakanja</t>
  </si>
  <si>
    <t>tovornjak kiper, nosilnost do 15t, ura čakanja</t>
  </si>
  <si>
    <t>bager do 4t, ura čakanja</t>
  </si>
  <si>
    <t>bager nad 4t, ura čakanja</t>
  </si>
  <si>
    <t>nakladač - kopač, ura čakanja</t>
  </si>
  <si>
    <t>Najem znakov, cena za 1 znak ali element, ne glede na tip, postavi se jih skladno s potrebami in vsemi zakoni in pravilniki, ki pokrivajo to področje. V primeru posebnih obvestilnih tabel, se vsebino obvestil uskladi z občinsko upravo.</t>
  </si>
  <si>
    <t>Nalaganje in odvoz ostankov trave in grmovja po košnji, kjer se odvoz posebej naroči - delavec</t>
  </si>
  <si>
    <t>Nalaganje in odvoz ostankov trave in grmovja po košnji, kjer se odvoz posebej naroči - kombi z voznikom</t>
  </si>
  <si>
    <t>Traktor</t>
  </si>
  <si>
    <t>Pregledniško vozilo (kombi)</t>
  </si>
  <si>
    <t>Vibro plošča</t>
  </si>
  <si>
    <t>Semaforji - prometno odvisni prenosni komplet</t>
  </si>
  <si>
    <t>Preventivno posipanje cest-brez materiala</t>
  </si>
  <si>
    <t>ZS-1</t>
  </si>
  <si>
    <t>ZS-2</t>
  </si>
  <si>
    <t>ZS-3</t>
  </si>
  <si>
    <t>ZS-4</t>
  </si>
  <si>
    <t>ZS-5</t>
  </si>
  <si>
    <t>ZS-6</t>
  </si>
  <si>
    <t>ZS-7</t>
  </si>
  <si>
    <t>ZS-8</t>
  </si>
  <si>
    <t>ZS-9</t>
  </si>
  <si>
    <t>ZS-10</t>
  </si>
  <si>
    <t>ZS-11</t>
  </si>
  <si>
    <t>ZS-12</t>
  </si>
  <si>
    <t>ZS-13</t>
  </si>
  <si>
    <t>ZS-14</t>
  </si>
  <si>
    <t>ZS-15</t>
  </si>
  <si>
    <t>ZS-16</t>
  </si>
  <si>
    <t>ZS-17</t>
  </si>
  <si>
    <t>ZS-18</t>
  </si>
  <si>
    <t>Redni pregledi cest, z izdelavo poročil v spletni aplikaciji</t>
  </si>
  <si>
    <t>Izredni pregledi cest, po predhodnem dogovoru z naročnikom, ali v izrednih razmerah</t>
  </si>
  <si>
    <t>VP-1</t>
  </si>
  <si>
    <t>VP-2</t>
  </si>
  <si>
    <t>VP-3</t>
  </si>
  <si>
    <t>VP-4</t>
  </si>
  <si>
    <t>VP-5</t>
  </si>
  <si>
    <t>VP-6</t>
  </si>
  <si>
    <t>VP-7</t>
  </si>
  <si>
    <t>VP-8</t>
  </si>
  <si>
    <t>VP-9</t>
  </si>
  <si>
    <t>VP-10</t>
  </si>
  <si>
    <t>VP-11</t>
  </si>
  <si>
    <t>VP-12</t>
  </si>
  <si>
    <t>VP-13</t>
  </si>
  <si>
    <t>VP-14</t>
  </si>
  <si>
    <t>VP-15</t>
  </si>
  <si>
    <t>VP-16</t>
  </si>
  <si>
    <t>VP-17</t>
  </si>
  <si>
    <t>VP-18</t>
  </si>
  <si>
    <t>VP-19</t>
  </si>
  <si>
    <t>VP-20</t>
  </si>
  <si>
    <t>VP-21</t>
  </si>
  <si>
    <t>VP-22</t>
  </si>
  <si>
    <t>VP-23</t>
  </si>
  <si>
    <t>VP-24</t>
  </si>
  <si>
    <t>VP-25</t>
  </si>
  <si>
    <t>VP-26</t>
  </si>
  <si>
    <t>VP-27</t>
  </si>
  <si>
    <t>VP-28</t>
  </si>
  <si>
    <t>VP-29</t>
  </si>
  <si>
    <t>VP-30</t>
  </si>
  <si>
    <t>VP-31</t>
  </si>
  <si>
    <t>VP-32</t>
  </si>
  <si>
    <t>VP-33</t>
  </si>
  <si>
    <t>VP-34</t>
  </si>
  <si>
    <t>VP-35</t>
  </si>
  <si>
    <t>VP-36</t>
  </si>
  <si>
    <t>VP-37</t>
  </si>
  <si>
    <t>VP-38</t>
  </si>
  <si>
    <t>VP-39</t>
  </si>
  <si>
    <t>VP-40</t>
  </si>
  <si>
    <t>VP-41</t>
  </si>
  <si>
    <t>VP-42</t>
  </si>
  <si>
    <t>VP-43</t>
  </si>
  <si>
    <t>VP-44</t>
  </si>
  <si>
    <t>VP-45</t>
  </si>
  <si>
    <t>MS-1</t>
  </si>
  <si>
    <t>MS-3</t>
  </si>
  <si>
    <t>BTO-1</t>
  </si>
  <si>
    <t>BTO-2</t>
  </si>
  <si>
    <t>BTO-3</t>
  </si>
  <si>
    <t>BTO-4</t>
  </si>
  <si>
    <t>BTO-5</t>
  </si>
  <si>
    <t>BTO-6</t>
  </si>
  <si>
    <t>BTO-7</t>
  </si>
  <si>
    <t>BTO-8</t>
  </si>
  <si>
    <t>BTO-9</t>
  </si>
  <si>
    <t>BTO-10</t>
  </si>
  <si>
    <t>BTO-11</t>
  </si>
  <si>
    <t>BTO-12</t>
  </si>
  <si>
    <t>BTO-13</t>
  </si>
  <si>
    <t>BTO-14</t>
  </si>
  <si>
    <t>KO-1</t>
  </si>
  <si>
    <t>KO-2</t>
  </si>
  <si>
    <t>KO-3</t>
  </si>
  <si>
    <t>KO-4</t>
  </si>
  <si>
    <t>KO-5</t>
  </si>
  <si>
    <t>KO-6</t>
  </si>
  <si>
    <t>ČIŠ-1</t>
  </si>
  <si>
    <t>ČIŠ-2</t>
  </si>
  <si>
    <t>ČIŠ-3</t>
  </si>
  <si>
    <t>ČIŠ-4</t>
  </si>
  <si>
    <t>ČIŠ-5</t>
  </si>
  <si>
    <t>ČIŠ-6</t>
  </si>
  <si>
    <t>ČIŠ-7</t>
  </si>
  <si>
    <t>ČIŠ-8</t>
  </si>
  <si>
    <t>ČIŠ-9</t>
  </si>
  <si>
    <t>ČIŠ-10</t>
  </si>
  <si>
    <t>ČIŠ-11</t>
  </si>
  <si>
    <t>Pojasnilo k točkama ČIŠ-8, ČIŠ-9: za sprotne zapore cest, ki jih izvaja vzdrževalec znotraj svojih delovnih nalog, za zaščito sebe in delovišča, se ne zaračunava postavitve zapore ali najema znakov, izvajalec pa jih je dolžan postaviti in vzdrževati, ter tako zagotoviti varno delo vzdrževalcev in varnost v prometu, skladno z vsemi zakoni in pravilniki, ki pokrivajo to področje. Prizna se zapore cest v primeru izrednih dogodkov (zalitje podvozov, nesreče, plazovi...)</t>
  </si>
  <si>
    <r>
      <t xml:space="preserve">Čiščenje peskolovov meteorne kanalizacije z nakladanjem in odvozom odpadnega materiala na deponijo - </t>
    </r>
    <r>
      <rPr>
        <b/>
        <sz val="11"/>
        <rFont val="Calibri"/>
        <family val="2"/>
        <charset val="238"/>
        <scheme val="minor"/>
      </rPr>
      <t>do fi 40 cm</t>
    </r>
  </si>
  <si>
    <t>MS-2</t>
  </si>
  <si>
    <t>MS-4</t>
  </si>
  <si>
    <t>MS-5</t>
  </si>
  <si>
    <t>MS-6</t>
  </si>
  <si>
    <t>MS-7</t>
  </si>
  <si>
    <t>MS-8</t>
  </si>
  <si>
    <t>MS-9</t>
  </si>
  <si>
    <t>MS-10</t>
  </si>
  <si>
    <t>MS-11</t>
  </si>
  <si>
    <t>MS-12</t>
  </si>
  <si>
    <t>MS-13</t>
  </si>
  <si>
    <t>MS-14</t>
  </si>
  <si>
    <t>MS-15</t>
  </si>
  <si>
    <t>MS-16</t>
  </si>
  <si>
    <t>MS-17</t>
  </si>
  <si>
    <t>MS-18</t>
  </si>
  <si>
    <t>MS-19</t>
  </si>
  <si>
    <t>MS-20</t>
  </si>
  <si>
    <t>MS-21</t>
  </si>
  <si>
    <r>
      <t xml:space="preserve">Čiščenje peskolovov meteorne kanalizacije z nakladanjem in odvozom odpadnega materiala na deponijo - </t>
    </r>
    <r>
      <rPr>
        <b/>
        <sz val="11"/>
        <rFont val="Calibri"/>
        <family val="2"/>
        <charset val="238"/>
        <scheme val="minor"/>
      </rPr>
      <t>nad fi 40 cm</t>
    </r>
  </si>
  <si>
    <t>Tampon 0-32, z dobavo na gradbišče</t>
  </si>
  <si>
    <t>Greda 0-64, z dobavo na gradbišče</t>
  </si>
  <si>
    <t>Mleti asfalt, z dobavo na gradbišče</t>
  </si>
  <si>
    <t>Asfalt AC 22 base B50/70 A4, debelina 6cm, dobava in vgradnja</t>
  </si>
  <si>
    <t>Asfalt AC 16 base B50/70 A4, debelina 5cm, dobava in vgradnja</t>
  </si>
  <si>
    <t>Asfalt AC 16 surf B50/70 A4, debelina 7cm, dobava in vgradnja</t>
  </si>
  <si>
    <t>Asfalt AC 11 surf B70/100 A4, debelina 4cm, dobava in vgradnja</t>
  </si>
  <si>
    <t>Asfalt AC 8 surf B70/100 A5, debelina 3cm, dobava in vgradnja</t>
  </si>
  <si>
    <t>Armatura (različni prerezi in tipi, izbrana glede na potrebo, dostavljena na gradbišče)</t>
  </si>
  <si>
    <t>Beton MB C 16/20, Dmax 16, S2, dostava se obračuna posebej</t>
  </si>
  <si>
    <t>Beton MB C 30/37, Dmax 16, S4, XF4, , dostava se obračuna posebej</t>
  </si>
  <si>
    <t>Tampon 0/16, z dobavo na gradbišče</t>
  </si>
  <si>
    <t>Emulzija za pobrizg mletega asfalta za izdelavo protiprašne zaščite, dobava in pobrizg, obračun po m2</t>
  </si>
  <si>
    <t>Kamniti material za skalno zložbo, z dobavo na gradbišče</t>
  </si>
  <si>
    <t>Strojno profiliranje (grediranje) makadamskih cest z ureditvijo prečnega naklona z valjanjem</t>
  </si>
  <si>
    <t>Traktor, ura čakanja</t>
  </si>
  <si>
    <t>VP-46</t>
  </si>
  <si>
    <t>Dobava in vgradnja kanalizacijskih PVC cevi do fi 200mm, skupaj z zemeljskimi deli (izkop, zasip, planum dna, utrjevanje, morebitno obbetoniranje ali obsip s peskom), upošteva se samo izvedba zasipa ali obbetoniranja, brez stroškov materiala</t>
  </si>
  <si>
    <t>Dobava in vgradnja kanalizacijskih PVC cevi do fi 300mm, skupaj z zemeljskimi deli (izkop, zasip, planum dna, utrjevanje, morebitno obbetoniranje ali obsip s peskom), upošteva se samo izvedba zasipa ali obbetoniranja, brez stroškov materiala</t>
  </si>
  <si>
    <t>Dobava in izdelava prepustov iz PVC cevi SN8, z obbetoniranjem, vključno z zemeljskimi deli - nad fi 30, do fi 60 cm</t>
  </si>
  <si>
    <t>Dobava in izdelava prepustov iz PVC cevi SN8, z obbetoniranjem, vključno z zemeljskimi deli - do fi 30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</si>
</sst>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43" formatCode="_-* #,##0.00_-;\-* #,##0.00_-;_-* &quot;-&quot;??_-;_-@_-"/>
    <numFmt numFmtId="164" formatCode="_-* #,##0.00\ _€_-;\-* #,##0.00\ _€_-;_-* &quot;-&quot;??\ _€_-;_-@_-"/>
    <numFmt numFmtId="165" formatCode="#,##0.00\ &quot;€&quot;"/>
    <numFmt numFmtId="166" formatCode="_-* #,##0.000\ _€_-;\-* #,##0.000\ _€_-;_-* &quot;-&quot;??\ _€_-;_-@_-"/>
    <numFmt numFmtId="167" formatCode="_-* #,##0.00\ &quot;SIT&quot;_-;\-* #,##0.00\ &quot;SIT&quot;_-;_-* &quot;-&quot;??\ &quot;SIT&quot;_-;_-@_-"/>
    <numFmt numFmtId="168" formatCode="_-* #,##0.00\ _S_I_T_-;\-* #,##0.00\ _S_I_T_-;_-* &quot;-&quot;??\ _S_I_T_-;_-@_-"/>
    <numFmt numFmtId="169" formatCode="#,##0.00&quot; €&quot;"/>
    <numFmt numFmtId="170" formatCode="_-* #,##0\ _S_I_T_-;\-* #,##0\ _S_I_T_-;_-* &quot;-&quot;??\ _S_I_T_-;_-@_-"/>
    <numFmt numFmtId="171" formatCode="0.0%"/>
    <numFmt numFmtId="172" formatCode="_-* #,##0.00\ [$€-424]_-;\-* #,##0.00\ [$€-424]_-;_-* &quot;-&quot;??\ [$€-424]_-;_-@_-"/>
  </numFmts>
  <fonts count="34">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sz val="12"/>
      <color rgb="FF000000"/>
      <name val="Calibri"/>
      <family val="2"/>
      <charset val="238"/>
    </font>
    <font>
      <b/>
      <sz val="12"/>
      <color theme="1"/>
      <name val="Calibri"/>
      <family val="2"/>
      <charset val="238"/>
      <scheme val="minor"/>
    </font>
    <font>
      <sz val="12"/>
      <color theme="1"/>
      <name val="Calibri"/>
      <family val="2"/>
      <charset val="238"/>
      <scheme val="minor"/>
    </font>
    <font>
      <sz val="10"/>
      <name val="Arial CE"/>
      <charset val="238"/>
    </font>
    <font>
      <b/>
      <sz val="11"/>
      <name val="Calibri"/>
      <family val="2"/>
      <charset val="238"/>
      <scheme val="minor"/>
    </font>
    <font>
      <sz val="12"/>
      <name val="Calibri"/>
      <family val="2"/>
      <charset val="238"/>
    </font>
    <font>
      <sz val="10"/>
      <name val="Arial"/>
      <family val="2"/>
      <charset val="238"/>
    </font>
    <font>
      <sz val="10"/>
      <name val="Arial"/>
      <family val="2"/>
    </font>
    <font>
      <sz val="11"/>
      <color indexed="8"/>
      <name val="Calibri"/>
      <family val="2"/>
      <charset val="238"/>
    </font>
    <font>
      <sz val="11"/>
      <name val="Arial Narrow CE"/>
      <charset val="238"/>
    </font>
    <font>
      <sz val="11"/>
      <color indexed="8"/>
      <name val="Arial"/>
      <family val="2"/>
    </font>
    <font>
      <b/>
      <sz val="12"/>
      <color indexed="8"/>
      <name val="Trebuchet MS"/>
      <family val="2"/>
    </font>
    <font>
      <sz val="10"/>
      <name val="Arial CE"/>
    </font>
    <font>
      <sz val="10"/>
      <name val="Arial"/>
      <family val="2"/>
      <charset val="204"/>
    </font>
    <font>
      <b/>
      <sz val="12"/>
      <color indexed="8"/>
      <name val="Calibri"/>
      <family val="2"/>
    </font>
    <font>
      <sz val="11"/>
      <color theme="1"/>
      <name val="Calibri"/>
      <family val="2"/>
      <scheme val="minor"/>
    </font>
    <font>
      <sz val="12"/>
      <name val="Calibri"/>
      <family val="2"/>
      <charset val="238"/>
      <scheme val="minor"/>
    </font>
    <font>
      <b/>
      <sz val="12"/>
      <name val="Calibri"/>
      <family val="2"/>
      <charset val="238"/>
      <scheme val="minor"/>
    </font>
    <font>
      <b/>
      <sz val="11"/>
      <color indexed="8"/>
      <name val="Calibri"/>
      <family val="2"/>
    </font>
    <font>
      <b/>
      <sz val="11"/>
      <color indexed="8"/>
      <name val="Arial "/>
      <charset val="238"/>
    </font>
    <font>
      <b/>
      <sz val="11"/>
      <color indexed="8"/>
      <name val="Trebuchet MS"/>
      <family val="2"/>
    </font>
    <font>
      <b/>
      <sz val="11"/>
      <name val="Trebuchet MS"/>
      <family val="2"/>
    </font>
    <font>
      <sz val="11"/>
      <name val="Calibri"/>
      <family val="2"/>
      <charset val="238"/>
    </font>
    <font>
      <sz val="9"/>
      <name val="Calibri"/>
      <family val="2"/>
      <charset val="238"/>
      <scheme val="minor"/>
    </font>
    <font>
      <b/>
      <sz val="10"/>
      <color indexed="8"/>
      <name val="Trebuchet MS"/>
      <family val="2"/>
    </font>
    <font>
      <sz val="11"/>
      <color theme="1"/>
      <name val="Calibri"/>
      <family val="2"/>
      <charset val="238"/>
      <scheme val="minor"/>
    </font>
    <font>
      <sz val="11"/>
      <name val="Calibri"/>
      <family val="2"/>
    </font>
    <font>
      <sz val="10"/>
      <name val="Arial CE"/>
      <family val="2"/>
      <charset val="238"/>
    </font>
  </fonts>
  <fills count="7">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top style="medium">
        <color indexed="64"/>
      </top>
      <bottom/>
      <diagonal/>
    </border>
    <border>
      <left/>
      <right/>
      <top/>
      <bottom style="medium">
        <color indexed="64"/>
      </bottom>
      <diagonal/>
    </border>
    <border>
      <left style="medium">
        <color auto="1"/>
      </left>
      <right/>
      <top/>
      <bottom/>
      <diagonal/>
    </border>
  </borders>
  <cellStyleXfs count="22">
    <xf numFmtId="0" fontId="0" fillId="0" borderId="0"/>
    <xf numFmtId="0" fontId="9" fillId="0" borderId="0"/>
    <xf numFmtId="0" fontId="12" fillId="0" borderId="0"/>
    <xf numFmtId="0" fontId="18" fillId="0" borderId="0"/>
    <xf numFmtId="0" fontId="9" fillId="0" borderId="0"/>
    <xf numFmtId="0" fontId="14" fillId="0" borderId="0"/>
    <xf numFmtId="0" fontId="21" fillId="0" borderId="0"/>
    <xf numFmtId="0" fontId="12" fillId="0" borderId="0"/>
    <xf numFmtId="0" fontId="16" fillId="0" borderId="0"/>
    <xf numFmtId="0" fontId="19" fillId="0" borderId="0" applyFill="0" applyBorder="0"/>
    <xf numFmtId="9" fontId="13" fillId="0" borderId="0" applyFont="0" applyFill="0" applyBorder="0" applyAlignment="0" applyProtection="0"/>
    <xf numFmtId="167" fontId="9" fillId="0" borderId="0" applyFont="0" applyFill="0" applyBorder="0" applyAlignment="0" applyProtection="0"/>
    <xf numFmtId="168" fontId="15" fillId="0" borderId="0" applyFont="0" applyFill="0" applyBorder="0" applyAlignment="0" applyProtection="0"/>
    <xf numFmtId="168" fontId="9" fillId="0" borderId="0" applyFont="0" applyFill="0" applyBorder="0" applyAlignment="0" applyProtection="0"/>
    <xf numFmtId="43" fontId="18" fillId="0" borderId="0" applyFont="0" applyFill="0" applyBorder="0" applyAlignment="0" applyProtection="0"/>
    <xf numFmtId="170"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31" fillId="0" borderId="0" applyFont="0" applyFill="0" applyBorder="0" applyAlignment="0" applyProtection="0"/>
    <xf numFmtId="0" fontId="31" fillId="0" borderId="0"/>
    <xf numFmtId="0" fontId="33" fillId="0" borderId="0"/>
    <xf numFmtId="0" fontId="31" fillId="0" borderId="0"/>
  </cellStyleXfs>
  <cellXfs count="205">
    <xf numFmtId="0" fontId="0" fillId="0" borderId="0" xfId="0"/>
    <xf numFmtId="0" fontId="3" fillId="0" borderId="0" xfId="0" applyFont="1" applyAlignment="1">
      <alignment horizontal="center"/>
    </xf>
    <xf numFmtId="0" fontId="0" fillId="0" borderId="0" xfId="0" applyAlignment="1">
      <alignment horizontal="center"/>
    </xf>
    <xf numFmtId="165" fontId="0" fillId="0" borderId="0" xfId="0" applyNumberFormat="1" applyProtection="1">
      <protection locked="0"/>
    </xf>
    <xf numFmtId="0" fontId="5" fillId="0" borderId="0" xfId="0" applyFont="1"/>
    <xf numFmtId="0" fontId="5" fillId="0" borderId="0" xfId="0" applyFont="1" applyAlignment="1">
      <alignment horizontal="center"/>
    </xf>
    <xf numFmtId="4" fontId="2" fillId="0" borderId="0" xfId="0" applyNumberFormat="1" applyFont="1" applyAlignment="1">
      <alignment horizontal="center" wrapText="1"/>
    </xf>
    <xf numFmtId="0" fontId="0" fillId="0" borderId="0" xfId="0" applyAlignment="1">
      <alignment wrapText="1"/>
    </xf>
    <xf numFmtId="0" fontId="4" fillId="0" borderId="0" xfId="0" applyFont="1"/>
    <xf numFmtId="165" fontId="0" fillId="0" borderId="0" xfId="0" applyNumberFormat="1" applyAlignment="1">
      <alignment wrapText="1"/>
    </xf>
    <xf numFmtId="0" fontId="4" fillId="0" borderId="0" xfId="0" applyFont="1" applyAlignment="1">
      <alignment horizontal="center"/>
    </xf>
    <xf numFmtId="0" fontId="25" fillId="0" borderId="1" xfId="9" applyFont="1" applyFill="1" applyBorder="1"/>
    <xf numFmtId="0" fontId="25" fillId="0" borderId="7" xfId="9" applyFont="1" applyFill="1" applyBorder="1"/>
    <xf numFmtId="0" fontId="1" fillId="0" borderId="0" xfId="0" applyFont="1" applyAlignment="1">
      <alignment horizontal="center" vertical="center" wrapText="1"/>
    </xf>
    <xf numFmtId="49" fontId="20" fillId="0" borderId="7" xfId="2" applyNumberFormat="1" applyFont="1" applyBorder="1" applyAlignment="1">
      <alignment horizontal="center" vertical="center"/>
    </xf>
    <xf numFmtId="0" fontId="17" fillId="0" borderId="7" xfId="2" applyFont="1" applyBorder="1"/>
    <xf numFmtId="169" fontId="30" fillId="0" borderId="7" xfId="2" applyNumberFormat="1" applyFont="1" applyBorder="1" applyAlignment="1">
      <alignment horizontal="center" vertical="center"/>
    </xf>
    <xf numFmtId="49" fontId="24" fillId="0" borderId="1" xfId="2" applyNumberFormat="1" applyFont="1" applyBorder="1" applyAlignment="1">
      <alignment horizontal="center" vertical="center"/>
    </xf>
    <xf numFmtId="169" fontId="26" fillId="0" borderId="1" xfId="2" applyNumberFormat="1" applyFont="1" applyBorder="1" applyAlignment="1">
      <alignment horizontal="center"/>
    </xf>
    <xf numFmtId="49" fontId="24" fillId="0" borderId="7" xfId="2" applyNumberFormat="1" applyFont="1" applyBorder="1" applyAlignment="1">
      <alignment horizontal="center" vertical="center"/>
    </xf>
    <xf numFmtId="0" fontId="26" fillId="0" borderId="7" xfId="2" applyFont="1" applyBorder="1"/>
    <xf numFmtId="169" fontId="26" fillId="0" borderId="7" xfId="2" applyNumberFormat="1" applyFont="1" applyBorder="1"/>
    <xf numFmtId="169" fontId="27" fillId="0" borderId="1" xfId="2" applyNumberFormat="1" applyFont="1" applyBorder="1" applyAlignment="1">
      <alignment horizontal="center"/>
    </xf>
    <xf numFmtId="169" fontId="26" fillId="0" borderId="7" xfId="2" applyNumberFormat="1" applyFont="1" applyBorder="1" applyAlignment="1">
      <alignment horizontal="center"/>
    </xf>
    <xf numFmtId="0" fontId="26" fillId="0" borderId="0" xfId="2" applyFont="1"/>
    <xf numFmtId="0" fontId="26" fillId="0" borderId="3" xfId="2" applyFont="1" applyBorder="1"/>
    <xf numFmtId="169" fontId="26" fillId="0" borderId="8" xfId="2" applyNumberFormat="1" applyFont="1" applyBorder="1" applyAlignment="1">
      <alignment horizontal="center"/>
    </xf>
    <xf numFmtId="0" fontId="17" fillId="0" borderId="0" xfId="2" applyFont="1"/>
    <xf numFmtId="169" fontId="17" fillId="0" borderId="0" xfId="2" applyNumberFormat="1" applyFont="1" applyAlignment="1">
      <alignment horizontal="center"/>
    </xf>
    <xf numFmtId="3" fontId="4" fillId="0" borderId="6" xfId="18" applyNumberFormat="1" applyFont="1" applyBorder="1" applyAlignment="1" applyProtection="1">
      <alignment horizontal="center" wrapText="1"/>
    </xf>
    <xf numFmtId="0" fontId="1" fillId="0" borderId="0" xfId="0" applyFont="1" applyAlignment="1">
      <alignment horizontal="center" vertical="center" wrapText="1"/>
    </xf>
    <xf numFmtId="0" fontId="0" fillId="0" borderId="0" xfId="0" applyAlignment="1">
      <alignment vertical="distributed"/>
    </xf>
    <xf numFmtId="0" fontId="0" fillId="0" borderId="0" xfId="0" applyAlignment="1">
      <alignment wrapText="1"/>
    </xf>
    <xf numFmtId="165" fontId="4" fillId="6" borderId="3" xfId="0" applyNumberFormat="1" applyFont="1" applyFill="1" applyBorder="1" applyAlignment="1" applyProtection="1">
      <alignment wrapText="1"/>
      <protection locked="0"/>
    </xf>
    <xf numFmtId="165" fontId="4" fillId="6" borderId="6" xfId="0" applyNumberFormat="1" applyFont="1" applyFill="1" applyBorder="1" applyAlignment="1" applyProtection="1">
      <alignment wrapText="1"/>
      <protection locked="0"/>
    </xf>
    <xf numFmtId="165" fontId="28" fillId="6" borderId="3" xfId="0" applyNumberFormat="1" applyFont="1" applyFill="1" applyBorder="1" applyAlignment="1" applyProtection="1">
      <alignment horizontal="right" wrapText="1"/>
      <protection locked="0"/>
    </xf>
    <xf numFmtId="165" fontId="28" fillId="6" borderId="6" xfId="0" applyNumberFormat="1" applyFont="1" applyFill="1" applyBorder="1" applyAlignment="1" applyProtection="1">
      <alignment horizontal="right" wrapText="1"/>
      <protection locked="0"/>
    </xf>
    <xf numFmtId="165" fontId="28" fillId="6" borderId="9" xfId="0" applyNumberFormat="1" applyFont="1" applyFill="1" applyBorder="1" applyAlignment="1" applyProtection="1">
      <alignment horizontal="right" wrapText="1"/>
      <protection locked="0"/>
    </xf>
    <xf numFmtId="165" fontId="0" fillId="6" borderId="3" xfId="0" applyNumberFormat="1" applyFill="1" applyBorder="1" applyAlignment="1" applyProtection="1">
      <alignment horizontal="right" wrapText="1"/>
      <protection locked="0"/>
    </xf>
    <xf numFmtId="165" fontId="4" fillId="6" borderId="3" xfId="0" applyNumberFormat="1" applyFont="1" applyFill="1" applyBorder="1" applyAlignment="1" applyProtection="1">
      <alignment horizontal="right" wrapText="1"/>
      <protection locked="0"/>
    </xf>
    <xf numFmtId="0" fontId="1" fillId="0" borderId="7" xfId="0" applyFont="1" applyBorder="1" applyAlignment="1" applyProtection="1">
      <alignment horizontal="center" vertical="center" wrapText="1"/>
    </xf>
    <xf numFmtId="0" fontId="0" fillId="0" borderId="7" xfId="0" applyBorder="1" applyProtection="1"/>
    <xf numFmtId="0" fontId="10" fillId="2" borderId="1" xfId="0" applyFont="1" applyFill="1" applyBorder="1" applyAlignment="1" applyProtection="1">
      <alignment horizontal="center"/>
    </xf>
    <xf numFmtId="0" fontId="10" fillId="2" borderId="1" xfId="0" applyFont="1" applyFill="1" applyBorder="1" applyAlignment="1" applyProtection="1">
      <alignment horizontal="center" wrapText="1"/>
    </xf>
    <xf numFmtId="4" fontId="10" fillId="2" borderId="1" xfId="0" applyNumberFormat="1" applyFont="1" applyFill="1" applyBorder="1" applyAlignment="1" applyProtection="1">
      <alignment horizontal="center" wrapText="1"/>
    </xf>
    <xf numFmtId="0" fontId="2" fillId="0" borderId="2" xfId="0" applyFont="1" applyBorder="1" applyAlignment="1" applyProtection="1">
      <alignment horizontal="center"/>
    </xf>
    <xf numFmtId="0" fontId="2" fillId="0" borderId="2" xfId="0" applyFont="1" applyBorder="1" applyAlignment="1" applyProtection="1">
      <alignment horizontal="center" wrapText="1"/>
    </xf>
    <xf numFmtId="4" fontId="2" fillId="0" borderId="2" xfId="0" applyNumberFormat="1" applyFont="1" applyBorder="1" applyAlignment="1" applyProtection="1">
      <alignment horizontal="center" wrapText="1"/>
    </xf>
    <xf numFmtId="0" fontId="0" fillId="0" borderId="0" xfId="0" applyProtection="1"/>
    <xf numFmtId="4" fontId="2" fillId="0" borderId="0" xfId="0" applyNumberFormat="1" applyFont="1" applyAlignment="1" applyProtection="1">
      <alignment horizontal="center" wrapText="1"/>
    </xf>
    <xf numFmtId="0" fontId="0" fillId="3" borderId="11" xfId="0" applyFill="1" applyBorder="1" applyProtection="1"/>
    <xf numFmtId="0" fontId="0" fillId="3" borderId="12" xfId="0" applyFill="1" applyBorder="1" applyProtection="1"/>
    <xf numFmtId="0" fontId="0" fillId="3" borderId="13" xfId="0" applyFill="1" applyBorder="1" applyProtection="1"/>
    <xf numFmtId="0" fontId="3" fillId="0" borderId="3" xfId="0" applyFont="1" applyBorder="1" applyAlignment="1" applyProtection="1">
      <alignment horizontal="center" wrapText="1"/>
    </xf>
    <xf numFmtId="0" fontId="0" fillId="0" borderId="4" xfId="0" applyBorder="1" applyAlignment="1" applyProtection="1">
      <alignment wrapText="1"/>
    </xf>
    <xf numFmtId="0" fontId="0" fillId="0" borderId="3" xfId="0" applyBorder="1" applyAlignment="1" applyProtection="1">
      <alignment horizontal="center" wrapText="1"/>
    </xf>
    <xf numFmtId="3" fontId="0" fillId="0" borderId="3" xfId="0" applyNumberFormat="1" applyBorder="1" applyAlignment="1" applyProtection="1">
      <alignment horizontal="center" wrapText="1"/>
    </xf>
    <xf numFmtId="165" fontId="0" fillId="0" borderId="3" xfId="0" applyNumberFormat="1" applyBorder="1" applyAlignment="1" applyProtection="1">
      <alignment horizontal="right" wrapText="1"/>
    </xf>
    <xf numFmtId="171" fontId="0" fillId="0" borderId="3" xfId="0" applyNumberFormat="1" applyBorder="1" applyAlignment="1" applyProtection="1">
      <alignment horizontal="right" wrapText="1"/>
    </xf>
    <xf numFmtId="49" fontId="3" fillId="0" borderId="3" xfId="0" applyNumberFormat="1" applyFont="1" applyBorder="1" applyAlignment="1" applyProtection="1">
      <alignment horizontal="center" wrapText="1"/>
    </xf>
    <xf numFmtId="49" fontId="5" fillId="0" borderId="3" xfId="0" applyNumberFormat="1" applyFont="1" applyBorder="1" applyAlignment="1" applyProtection="1">
      <alignment horizontal="center" wrapText="1"/>
    </xf>
    <xf numFmtId="0" fontId="5" fillId="0" borderId="4" xfId="0" applyFont="1" applyBorder="1" applyAlignment="1" applyProtection="1">
      <alignment wrapText="1"/>
    </xf>
    <xf numFmtId="0" fontId="5" fillId="0" borderId="3" xfId="0" applyFont="1" applyBorder="1" applyAlignment="1" applyProtection="1">
      <alignment horizontal="center" wrapText="1"/>
    </xf>
    <xf numFmtId="3" fontId="5" fillId="0" borderId="3" xfId="0" applyNumberFormat="1" applyFont="1" applyBorder="1" applyAlignment="1" applyProtection="1">
      <alignment horizontal="center" wrapText="1"/>
    </xf>
    <xf numFmtId="165" fontId="5" fillId="0" borderId="3" xfId="0" applyNumberFormat="1" applyFont="1" applyBorder="1" applyAlignment="1" applyProtection="1">
      <alignment horizontal="right" wrapText="1"/>
    </xf>
    <xf numFmtId="171" fontId="5" fillId="0" borderId="3" xfId="0" applyNumberFormat="1" applyFont="1" applyBorder="1" applyAlignment="1" applyProtection="1">
      <alignment horizontal="right" wrapText="1"/>
    </xf>
    <xf numFmtId="0" fontId="4" fillId="0" borderId="6" xfId="0" applyFont="1" applyBorder="1" applyAlignment="1" applyProtection="1">
      <alignment horizontal="center" wrapText="1"/>
    </xf>
    <xf numFmtId="0" fontId="4" fillId="0" borderId="4" xfId="0" applyFont="1" applyBorder="1" applyAlignment="1" applyProtection="1">
      <alignment wrapText="1"/>
    </xf>
    <xf numFmtId="0" fontId="4" fillId="0" borderId="3" xfId="0" applyFont="1" applyBorder="1" applyAlignment="1" applyProtection="1">
      <alignment horizontal="center" wrapText="1"/>
    </xf>
    <xf numFmtId="3" fontId="4" fillId="0" borderId="3" xfId="0" applyNumberFormat="1" applyFont="1" applyBorder="1" applyAlignment="1" applyProtection="1">
      <alignment horizontal="center" wrapText="1"/>
    </xf>
    <xf numFmtId="165" fontId="4" fillId="0" borderId="3" xfId="0" applyNumberFormat="1" applyFont="1" applyBorder="1" applyAlignment="1" applyProtection="1">
      <alignment horizontal="right" wrapText="1"/>
    </xf>
    <xf numFmtId="171" fontId="4" fillId="0" borderId="3" xfId="0" applyNumberFormat="1" applyFont="1" applyBorder="1" applyAlignment="1" applyProtection="1">
      <alignment horizontal="right" wrapText="1"/>
    </xf>
    <xf numFmtId="0" fontId="0" fillId="0" borderId="6" xfId="0" applyBorder="1" applyAlignment="1" applyProtection="1">
      <alignment wrapText="1"/>
    </xf>
    <xf numFmtId="3" fontId="0" fillId="0" borderId="6" xfId="0" applyNumberFormat="1" applyBorder="1" applyAlignment="1" applyProtection="1">
      <alignment wrapText="1"/>
    </xf>
    <xf numFmtId="164" fontId="0" fillId="0" borderId="6" xfId="0" applyNumberFormat="1" applyBorder="1" applyAlignment="1" applyProtection="1">
      <alignment wrapText="1"/>
    </xf>
    <xf numFmtId="165" fontId="0" fillId="0" borderId="6" xfId="0" applyNumberFormat="1" applyBorder="1" applyAlignment="1" applyProtection="1">
      <alignment horizontal="right" wrapText="1"/>
    </xf>
    <xf numFmtId="0" fontId="4" fillId="0" borderId="6" xfId="0" applyFont="1" applyBorder="1" applyAlignment="1" applyProtection="1">
      <alignment horizontal="right" wrapText="1"/>
    </xf>
    <xf numFmtId="165" fontId="0" fillId="0" borderId="6" xfId="0" applyNumberFormat="1" applyBorder="1" applyAlignment="1" applyProtection="1">
      <alignment wrapText="1"/>
    </xf>
    <xf numFmtId="0" fontId="10" fillId="0" borderId="2" xfId="0" applyFont="1" applyBorder="1" applyAlignment="1" applyProtection="1">
      <alignment horizontal="center"/>
    </xf>
    <xf numFmtId="0" fontId="10" fillId="0" borderId="2" xfId="0" applyFont="1" applyBorder="1" applyAlignment="1" applyProtection="1">
      <alignment horizontal="center" wrapText="1"/>
    </xf>
    <xf numFmtId="0" fontId="4" fillId="0" borderId="0" xfId="0" applyFont="1" applyProtection="1"/>
    <xf numFmtId="0" fontId="4" fillId="3" borderId="11" xfId="0" applyFont="1" applyFill="1" applyBorder="1" applyProtection="1"/>
    <xf numFmtId="0" fontId="4" fillId="3" borderId="12" xfId="0" applyFont="1" applyFill="1" applyBorder="1" applyProtection="1"/>
    <xf numFmtId="0" fontId="4" fillId="3" borderId="13" xfId="0" applyFont="1" applyFill="1" applyBorder="1" applyProtection="1"/>
    <xf numFmtId="0" fontId="4" fillId="0" borderId="3" xfId="0" applyFont="1" applyBorder="1" applyAlignment="1" applyProtection="1">
      <alignment wrapText="1"/>
    </xf>
    <xf numFmtId="165" fontId="4" fillId="0" borderId="3" xfId="0" applyNumberFormat="1" applyFont="1" applyBorder="1" applyAlignment="1" applyProtection="1">
      <alignment wrapText="1"/>
    </xf>
    <xf numFmtId="171" fontId="4" fillId="0" borderId="3" xfId="0" applyNumberFormat="1" applyFont="1" applyBorder="1" applyAlignment="1" applyProtection="1">
      <alignment wrapText="1"/>
    </xf>
    <xf numFmtId="0" fontId="4" fillId="0" borderId="6" xfId="0" applyFont="1" applyBorder="1" applyAlignment="1" applyProtection="1">
      <alignment wrapText="1"/>
    </xf>
    <xf numFmtId="165" fontId="4" fillId="0" borderId="6" xfId="0" applyNumberFormat="1" applyFont="1" applyBorder="1" applyAlignment="1" applyProtection="1">
      <alignment wrapText="1"/>
    </xf>
    <xf numFmtId="0" fontId="4" fillId="0" borderId="9" xfId="0" applyFont="1" applyBorder="1" applyAlignment="1" applyProtection="1">
      <alignment horizontal="center" wrapText="1"/>
    </xf>
    <xf numFmtId="0" fontId="4" fillId="0" borderId="9" xfId="0" applyFont="1" applyBorder="1" applyAlignment="1" applyProtection="1">
      <alignment wrapText="1"/>
    </xf>
    <xf numFmtId="165" fontId="4" fillId="0" borderId="9" xfId="0" applyNumberFormat="1" applyFont="1" applyBorder="1" applyAlignment="1" applyProtection="1">
      <alignment wrapText="1"/>
    </xf>
    <xf numFmtId="171" fontId="4" fillId="0" borderId="5" xfId="0" applyNumberFormat="1" applyFont="1" applyBorder="1" applyAlignment="1" applyProtection="1">
      <alignment wrapText="1"/>
    </xf>
    <xf numFmtId="165" fontId="4" fillId="0" borderId="5" xfId="0" applyNumberFormat="1" applyFont="1" applyBorder="1" applyAlignment="1" applyProtection="1">
      <alignment wrapText="1"/>
    </xf>
    <xf numFmtId="0" fontId="4" fillId="3" borderId="11" xfId="0" applyFont="1" applyFill="1"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171" fontId="4" fillId="0" borderId="6" xfId="0" applyNumberFormat="1" applyFont="1" applyBorder="1" applyAlignment="1" applyProtection="1">
      <alignment wrapText="1"/>
    </xf>
    <xf numFmtId="165" fontId="28" fillId="0" borderId="9" xfId="0" applyNumberFormat="1" applyFont="1" applyBorder="1" applyAlignment="1" applyProtection="1">
      <alignment horizontal="right" wrapText="1"/>
    </xf>
    <xf numFmtId="0" fontId="4" fillId="5" borderId="11" xfId="0" applyFont="1" applyFill="1" applyBorder="1" applyAlignment="1" applyProtection="1">
      <alignment wrapText="1"/>
    </xf>
    <xf numFmtId="0" fontId="0" fillId="5" borderId="12" xfId="0" applyFill="1" applyBorder="1" applyAlignment="1" applyProtection="1">
      <alignment wrapText="1"/>
    </xf>
    <xf numFmtId="0" fontId="0" fillId="5" borderId="13" xfId="0" applyFill="1" applyBorder="1" applyAlignment="1" applyProtection="1">
      <alignment wrapText="1"/>
    </xf>
    <xf numFmtId="2" fontId="4" fillId="0" borderId="6" xfId="0" applyNumberFormat="1" applyFont="1" applyBorder="1" applyAlignment="1" applyProtection="1">
      <alignment wrapText="1"/>
    </xf>
    <xf numFmtId="0" fontId="4" fillId="0" borderId="6" xfId="0" applyFont="1" applyBorder="1" applyAlignment="1" applyProtection="1">
      <alignment vertical="center" wrapText="1"/>
    </xf>
    <xf numFmtId="165" fontId="0" fillId="6" borderId="6" xfId="0" applyNumberFormat="1" applyFill="1" applyBorder="1" applyAlignment="1" applyProtection="1">
      <alignment horizontal="right" wrapText="1"/>
      <protection locked="0"/>
    </xf>
    <xf numFmtId="0" fontId="4" fillId="0" borderId="6" xfId="1" applyFont="1" applyBorder="1" applyAlignment="1" applyProtection="1">
      <alignment horizontal="justify" wrapText="1"/>
    </xf>
    <xf numFmtId="0" fontId="0" fillId="0" borderId="3" xfId="1" applyFont="1" applyBorder="1" applyAlignment="1" applyProtection="1">
      <alignment horizontal="justify" wrapText="1"/>
    </xf>
    <xf numFmtId="0" fontId="0" fillId="0" borderId="3" xfId="0" applyBorder="1" applyAlignment="1" applyProtection="1">
      <alignment horizontal="justify" wrapText="1"/>
    </xf>
    <xf numFmtId="165" fontId="1" fillId="0" borderId="3" xfId="0" applyNumberFormat="1" applyFont="1" applyBorder="1" applyAlignment="1" applyProtection="1">
      <alignment horizontal="right" wrapText="1"/>
    </xf>
    <xf numFmtId="0" fontId="0" fillId="0" borderId="6" xfId="1" applyFont="1" applyBorder="1" applyAlignment="1" applyProtection="1">
      <alignment horizontal="justify" wrapText="1"/>
    </xf>
    <xf numFmtId="0" fontId="0" fillId="0" borderId="6" xfId="0" applyBorder="1" applyAlignment="1" applyProtection="1">
      <alignment horizontal="justify" wrapText="1"/>
    </xf>
    <xf numFmtId="3" fontId="0" fillId="0" borderId="6" xfId="0" applyNumberFormat="1" applyBorder="1" applyAlignment="1" applyProtection="1">
      <alignment horizontal="center" wrapText="1"/>
    </xf>
    <xf numFmtId="165" fontId="1" fillId="0" borderId="6" xfId="0" applyNumberFormat="1" applyFont="1" applyBorder="1" applyAlignment="1" applyProtection="1">
      <alignment horizontal="right" wrapText="1"/>
    </xf>
    <xf numFmtId="0" fontId="0" fillId="0" borderId="6" xfId="0" applyBorder="1" applyAlignment="1" applyProtection="1">
      <alignment horizontal="center" wrapText="1"/>
    </xf>
    <xf numFmtId="0" fontId="3" fillId="0" borderId="6" xfId="0" applyFont="1" applyBorder="1" applyAlignment="1" applyProtection="1">
      <alignment horizontal="center" wrapText="1"/>
    </xf>
    <xf numFmtId="166" fontId="0" fillId="0" borderId="6" xfId="0" applyNumberFormat="1" applyBorder="1" applyAlignment="1" applyProtection="1">
      <alignment horizontal="center" wrapText="1"/>
    </xf>
    <xf numFmtId="166" fontId="0" fillId="0" borderId="3" xfId="0" applyNumberFormat="1" applyBorder="1" applyAlignment="1" applyProtection="1">
      <alignment horizontal="center" wrapText="1"/>
    </xf>
    <xf numFmtId="165" fontId="22" fillId="6" borderId="3" xfId="0" applyNumberFormat="1" applyFont="1" applyFill="1" applyBorder="1" applyAlignment="1" applyProtection="1">
      <alignment horizontal="right" wrapText="1"/>
      <protection locked="0"/>
    </xf>
    <xf numFmtId="165" fontId="22" fillId="6" borderId="5" xfId="0" applyNumberFormat="1" applyFont="1" applyFill="1" applyBorder="1" applyAlignment="1" applyProtection="1">
      <alignment horizontal="right" wrapText="1"/>
      <protection locked="0"/>
    </xf>
    <xf numFmtId="165" fontId="23" fillId="0" borderId="3" xfId="0" applyNumberFormat="1" applyFont="1" applyBorder="1" applyAlignment="1" applyProtection="1">
      <alignment horizontal="right" wrapText="1"/>
    </xf>
    <xf numFmtId="0" fontId="4" fillId="0" borderId="10" xfId="0" applyFont="1" applyBorder="1" applyAlignment="1" applyProtection="1">
      <alignment wrapText="1"/>
    </xf>
    <xf numFmtId="0" fontId="4" fillId="0" borderId="5" xfId="0" applyFont="1" applyBorder="1" applyAlignment="1" applyProtection="1">
      <alignment horizontal="center" wrapText="1"/>
    </xf>
    <xf numFmtId="3" fontId="4" fillId="0" borderId="5" xfId="0" applyNumberFormat="1" applyFont="1" applyBorder="1" applyAlignment="1" applyProtection="1">
      <alignment horizontal="center" wrapText="1"/>
    </xf>
    <xf numFmtId="165" fontId="23" fillId="0" borderId="5" xfId="0" applyNumberFormat="1" applyFont="1" applyBorder="1" applyAlignment="1" applyProtection="1">
      <alignment horizontal="right" wrapText="1"/>
    </xf>
    <xf numFmtId="164" fontId="22" fillId="0" borderId="3" xfId="0" applyNumberFormat="1" applyFont="1" applyBorder="1" applyAlignment="1" applyProtection="1">
      <alignment horizontal="center" wrapText="1"/>
    </xf>
    <xf numFmtId="165" fontId="7" fillId="0" borderId="3" xfId="0" applyNumberFormat="1" applyFont="1" applyBorder="1" applyAlignment="1" applyProtection="1">
      <alignment horizontal="center" wrapText="1"/>
    </xf>
    <xf numFmtId="165" fontId="7" fillId="0" borderId="3" xfId="0" applyNumberFormat="1" applyFont="1" applyBorder="1" applyAlignment="1" applyProtection="1">
      <alignment horizontal="right" wrapText="1"/>
    </xf>
    <xf numFmtId="165" fontId="8" fillId="0" borderId="3" xfId="0" applyNumberFormat="1" applyFont="1" applyBorder="1" applyAlignment="1" applyProtection="1">
      <alignment horizontal="center" wrapText="1"/>
    </xf>
    <xf numFmtId="0" fontId="0" fillId="0" borderId="7" xfId="0" applyBorder="1" applyAlignment="1" applyProtection="1">
      <alignment horizontal="center"/>
    </xf>
    <xf numFmtId="0" fontId="5" fillId="0" borderId="0" xfId="0" applyFont="1" applyProtection="1"/>
    <xf numFmtId="0" fontId="3" fillId="0" borderId="6" xfId="0" applyFont="1" applyBorder="1" applyAlignment="1" applyProtection="1">
      <alignment wrapText="1"/>
    </xf>
    <xf numFmtId="0" fontId="4" fillId="0" borderId="6" xfId="0" applyFont="1" applyBorder="1" applyAlignment="1" applyProtection="1">
      <alignment horizontal="center"/>
    </xf>
    <xf numFmtId="3" fontId="4" fillId="0" borderId="6" xfId="0" applyNumberFormat="1" applyFont="1" applyBorder="1" applyAlignment="1" applyProtection="1">
      <alignment horizontal="center"/>
    </xf>
    <xf numFmtId="165" fontId="4" fillId="0" borderId="6" xfId="0" applyNumberFormat="1" applyFont="1" applyBorder="1" applyProtection="1"/>
    <xf numFmtId="171" fontId="0" fillId="0" borderId="6" xfId="0" applyNumberFormat="1" applyBorder="1" applyAlignment="1" applyProtection="1">
      <alignment horizontal="right" wrapText="1"/>
    </xf>
    <xf numFmtId="165" fontId="0" fillId="0" borderId="6" xfId="0" applyNumberFormat="1" applyBorder="1" applyProtection="1"/>
    <xf numFmtId="0" fontId="29" fillId="0" borderId="6" xfId="0" applyFont="1" applyBorder="1" applyAlignment="1" applyProtection="1">
      <alignment horizontal="center" wrapText="1"/>
    </xf>
    <xf numFmtId="165" fontId="6" fillId="0" borderId="6" xfId="0" applyNumberFormat="1" applyFont="1" applyBorder="1" applyAlignment="1" applyProtection="1">
      <alignment horizontal="right"/>
    </xf>
    <xf numFmtId="0" fontId="3" fillId="0" borderId="9" xfId="0" applyFont="1" applyBorder="1" applyAlignment="1" applyProtection="1">
      <alignment horizontal="center" wrapText="1"/>
    </xf>
    <xf numFmtId="0" fontId="3" fillId="0" borderId="9" xfId="0" applyFont="1" applyBorder="1" applyAlignment="1" applyProtection="1">
      <alignment wrapText="1"/>
    </xf>
    <xf numFmtId="0" fontId="4" fillId="0" borderId="9" xfId="0" applyFont="1" applyBorder="1" applyAlignment="1" applyProtection="1">
      <alignment horizontal="center"/>
    </xf>
    <xf numFmtId="165" fontId="6" fillId="0" borderId="9" xfId="0" applyNumberFormat="1" applyFont="1" applyBorder="1" applyAlignment="1" applyProtection="1">
      <alignment horizontal="right"/>
    </xf>
    <xf numFmtId="0" fontId="0" fillId="0" borderId="9" xfId="0" applyBorder="1" applyProtection="1"/>
    <xf numFmtId="0" fontId="3" fillId="0" borderId="3" xfId="0" applyFont="1" applyBorder="1" applyAlignment="1" applyProtection="1">
      <alignment wrapText="1"/>
    </xf>
    <xf numFmtId="0" fontId="3" fillId="0" borderId="3" xfId="0" applyFont="1" applyBorder="1" applyAlignment="1" applyProtection="1">
      <alignment horizontal="center"/>
    </xf>
    <xf numFmtId="0" fontId="4" fillId="0" borderId="3" xfId="0" applyFont="1" applyBorder="1" applyAlignment="1" applyProtection="1">
      <alignment horizontal="center"/>
    </xf>
    <xf numFmtId="165" fontId="4" fillId="0" borderId="3" xfId="0" applyNumberFormat="1" applyFont="1" applyBorder="1" applyProtection="1"/>
    <xf numFmtId="49" fontId="3" fillId="0" borderId="6" xfId="0" applyNumberFormat="1" applyFont="1" applyBorder="1" applyAlignment="1" applyProtection="1">
      <alignment horizontal="center" wrapText="1"/>
    </xf>
    <xf numFmtId="0" fontId="3" fillId="0" borderId="6" xfId="0" applyFont="1" applyBorder="1" applyAlignment="1" applyProtection="1">
      <alignment horizontal="center"/>
    </xf>
    <xf numFmtId="0" fontId="0" fillId="0" borderId="3" xfId="0" applyBorder="1" applyProtection="1"/>
    <xf numFmtId="0" fontId="0" fillId="0" borderId="6" xfId="0" applyBorder="1" applyProtection="1"/>
    <xf numFmtId="165" fontId="0" fillId="0" borderId="6" xfId="0" applyNumberFormat="1" applyBorder="1" applyAlignment="1" applyProtection="1">
      <alignment horizontal="center"/>
    </xf>
    <xf numFmtId="165" fontId="11" fillId="6" borderId="6" xfId="0" applyNumberFormat="1" applyFont="1" applyFill="1" applyBorder="1" applyAlignment="1" applyProtection="1">
      <alignment horizontal="right"/>
      <protection locked="0"/>
    </xf>
    <xf numFmtId="165" fontId="6" fillId="6" borderId="6" xfId="0" applyNumberFormat="1" applyFont="1" applyFill="1" applyBorder="1" applyAlignment="1" applyProtection="1">
      <alignment horizontal="right"/>
      <protection locked="0"/>
    </xf>
    <xf numFmtId="165" fontId="4" fillId="6" borderId="3" xfId="0" applyNumberFormat="1" applyFont="1" applyFill="1" applyBorder="1" applyProtection="1">
      <protection locked="0"/>
    </xf>
    <xf numFmtId="165" fontId="4" fillId="6" borderId="6" xfId="0" applyNumberFormat="1" applyFont="1" applyFill="1" applyBorder="1" applyProtection="1">
      <protection locked="0"/>
    </xf>
    <xf numFmtId="44" fontId="4" fillId="3" borderId="11" xfId="0" applyNumberFormat="1" applyFont="1" applyFill="1" applyBorder="1" applyProtection="1"/>
    <xf numFmtId="44" fontId="4" fillId="3" borderId="12" xfId="0" applyNumberFormat="1" applyFont="1" applyFill="1" applyBorder="1" applyProtection="1"/>
    <xf numFmtId="44" fontId="4" fillId="3" borderId="13" xfId="0" applyNumberFormat="1" applyFont="1" applyFill="1" applyBorder="1" applyProtection="1"/>
    <xf numFmtId="3" fontId="4" fillId="0" borderId="3" xfId="0" applyNumberFormat="1" applyFont="1" applyBorder="1" applyAlignment="1" applyProtection="1">
      <alignment horizontal="center"/>
    </xf>
    <xf numFmtId="0" fontId="3" fillId="0" borderId="9" xfId="0" applyFont="1" applyBorder="1" applyAlignment="1" applyProtection="1">
      <alignment horizontal="center"/>
    </xf>
    <xf numFmtId="165" fontId="0" fillId="0" borderId="9" xfId="0" applyNumberFormat="1" applyBorder="1" applyProtection="1"/>
    <xf numFmtId="0" fontId="3" fillId="0" borderId="4" xfId="0" applyFont="1" applyBorder="1" applyAlignment="1" applyProtection="1">
      <alignment wrapText="1"/>
    </xf>
    <xf numFmtId="0" fontId="3" fillId="0" borderId="4" xfId="0" applyFont="1" applyBorder="1" applyAlignment="1" applyProtection="1">
      <alignment horizontal="center" wrapText="1"/>
    </xf>
    <xf numFmtId="0" fontId="3" fillId="0" borderId="10" xfId="0" applyFont="1" applyBorder="1" applyAlignment="1" applyProtection="1">
      <alignment wrapText="1"/>
    </xf>
    <xf numFmtId="0" fontId="3" fillId="0" borderId="10" xfId="0" applyFont="1" applyBorder="1" applyAlignment="1" applyProtection="1">
      <alignment horizontal="center" wrapText="1"/>
    </xf>
    <xf numFmtId="0" fontId="3" fillId="0" borderId="5" xfId="0" applyFont="1" applyBorder="1" applyAlignment="1" applyProtection="1">
      <alignment horizontal="center"/>
    </xf>
    <xf numFmtId="165" fontId="0" fillId="0" borderId="5" xfId="0" applyNumberFormat="1" applyBorder="1" applyAlignment="1" applyProtection="1">
      <alignment horizontal="right" wrapText="1"/>
    </xf>
    <xf numFmtId="49" fontId="0" fillId="0" borderId="3" xfId="0" applyNumberFormat="1" applyBorder="1" applyAlignment="1" applyProtection="1">
      <alignment horizontal="center" wrapText="1"/>
    </xf>
    <xf numFmtId="0" fontId="4" fillId="4" borderId="3" xfId="0" applyFont="1" applyFill="1" applyBorder="1" applyAlignment="1" applyProtection="1">
      <alignment horizontal="left" wrapText="1"/>
    </xf>
    <xf numFmtId="165" fontId="0" fillId="0" borderId="3" xfId="0" applyNumberFormat="1" applyBorder="1" applyAlignment="1" applyProtection="1">
      <alignment horizontal="right"/>
    </xf>
    <xf numFmtId="165" fontId="4" fillId="0" borderId="6" xfId="0" applyNumberFormat="1" applyFont="1" applyBorder="1" applyAlignment="1" applyProtection="1">
      <alignment horizontal="right"/>
    </xf>
    <xf numFmtId="165" fontId="0" fillId="0" borderId="6" xfId="0" applyNumberFormat="1" applyBorder="1" applyAlignment="1" applyProtection="1">
      <alignment horizontal="right"/>
    </xf>
    <xf numFmtId="14" fontId="28" fillId="0" borderId="6" xfId="19" applyNumberFormat="1" applyFont="1" applyBorder="1" applyAlignment="1" applyProtection="1">
      <alignment vertical="top" wrapText="1"/>
    </xf>
    <xf numFmtId="0" fontId="32" fillId="0" borderId="6" xfId="20" applyFont="1" applyBorder="1" applyAlignment="1" applyProtection="1">
      <alignment horizontal="center" wrapText="1"/>
    </xf>
    <xf numFmtId="172" fontId="32" fillId="0" borderId="6" xfId="20" applyNumberFormat="1" applyFont="1" applyBorder="1" applyAlignment="1" applyProtection="1">
      <alignment horizontal="center" wrapText="1"/>
    </xf>
    <xf numFmtId="14" fontId="28" fillId="0" borderId="6" xfId="21" applyNumberFormat="1" applyFont="1" applyBorder="1" applyAlignment="1" applyProtection="1">
      <alignment vertical="top" wrapText="1"/>
    </xf>
    <xf numFmtId="0" fontId="5" fillId="0" borderId="9" xfId="0" applyFont="1" applyBorder="1" applyAlignment="1" applyProtection="1">
      <alignment wrapText="1"/>
    </xf>
    <xf numFmtId="0" fontId="5" fillId="0" borderId="9" xfId="0" applyFont="1" applyBorder="1" applyAlignment="1" applyProtection="1">
      <alignment horizontal="center" wrapText="1"/>
    </xf>
    <xf numFmtId="3" fontId="5" fillId="0" borderId="9" xfId="0" applyNumberFormat="1" applyFont="1" applyBorder="1" applyAlignment="1" applyProtection="1">
      <alignment horizontal="center"/>
    </xf>
    <xf numFmtId="165" fontId="0" fillId="0" borderId="9" xfId="0" applyNumberFormat="1" applyBorder="1" applyAlignment="1" applyProtection="1">
      <alignment horizontal="right"/>
    </xf>
    <xf numFmtId="0" fontId="4" fillId="3" borderId="12" xfId="0" applyFont="1" applyFill="1" applyBorder="1" applyAlignment="1" applyProtection="1">
      <alignment wrapText="1"/>
    </xf>
    <xf numFmtId="0" fontId="4" fillId="3" borderId="15" xfId="0" applyFont="1" applyFill="1" applyBorder="1" applyAlignment="1" applyProtection="1">
      <alignment wrapText="1"/>
    </xf>
    <xf numFmtId="0" fontId="4" fillId="3" borderId="13" xfId="0" applyFont="1" applyFill="1" applyBorder="1" applyAlignment="1" applyProtection="1">
      <alignment wrapText="1"/>
    </xf>
    <xf numFmtId="0" fontId="4" fillId="0" borderId="14" xfId="0" applyFont="1" applyBorder="1" applyAlignment="1" applyProtection="1">
      <alignment horizontal="center"/>
    </xf>
    <xf numFmtId="171" fontId="0" fillId="0" borderId="4" xfId="0" applyNumberFormat="1" applyBorder="1" applyAlignment="1" applyProtection="1">
      <alignment horizontal="right" wrapText="1"/>
    </xf>
    <xf numFmtId="3" fontId="4" fillId="0" borderId="11" xfId="0" applyNumberFormat="1" applyFont="1" applyBorder="1" applyAlignment="1" applyProtection="1">
      <alignment horizontal="center" wrapText="1"/>
    </xf>
    <xf numFmtId="165" fontId="8" fillId="0" borderId="6" xfId="0" applyNumberFormat="1" applyFont="1" applyBorder="1" applyAlignment="1" applyProtection="1">
      <alignment horizontal="right" wrapText="1"/>
    </xf>
    <xf numFmtId="3" fontId="4" fillId="0" borderId="6" xfId="0" applyNumberFormat="1" applyFont="1" applyBorder="1" applyAlignment="1" applyProtection="1">
      <alignment horizontal="center" wrapText="1"/>
    </xf>
    <xf numFmtId="165" fontId="8" fillId="0" borderId="3" xfId="0" applyNumberFormat="1" applyFont="1" applyBorder="1" applyAlignment="1" applyProtection="1">
      <alignment horizontal="right" wrapText="1"/>
    </xf>
    <xf numFmtId="165" fontId="8" fillId="0" borderId="13" xfId="0" applyNumberFormat="1" applyFont="1" applyBorder="1" applyAlignment="1" applyProtection="1">
      <alignment horizontal="right" wrapText="1"/>
    </xf>
    <xf numFmtId="0" fontId="5" fillId="0" borderId="6" xfId="0" applyFont="1" applyBorder="1" applyAlignment="1" applyProtection="1">
      <alignment horizontal="center" wrapText="1"/>
    </xf>
    <xf numFmtId="3" fontId="5" fillId="0" borderId="6" xfId="0" applyNumberFormat="1" applyFont="1" applyBorder="1" applyAlignment="1" applyProtection="1">
      <alignment horizontal="center"/>
    </xf>
    <xf numFmtId="165" fontId="11" fillId="6" borderId="3" xfId="0" applyNumberFormat="1" applyFont="1" applyFill="1" applyBorder="1" applyAlignment="1" applyProtection="1">
      <alignment horizontal="right"/>
      <protection locked="0"/>
    </xf>
    <xf numFmtId="165" fontId="22" fillId="6" borderId="6" xfId="0" applyNumberFormat="1" applyFont="1" applyFill="1" applyBorder="1" applyAlignment="1" applyProtection="1">
      <alignment horizontal="right" wrapText="1"/>
      <protection locked="0"/>
    </xf>
    <xf numFmtId="165" fontId="22" fillId="6" borderId="9" xfId="0" applyNumberFormat="1" applyFont="1" applyFill="1" applyBorder="1" applyAlignment="1" applyProtection="1">
      <alignment horizontal="right" wrapText="1"/>
      <protection locked="0"/>
    </xf>
    <xf numFmtId="165" fontId="22" fillId="6" borderId="1" xfId="0" applyNumberFormat="1" applyFont="1" applyFill="1" applyBorder="1" applyAlignment="1" applyProtection="1">
      <alignment horizontal="right" wrapText="1"/>
      <protection locked="0"/>
    </xf>
    <xf numFmtId="165" fontId="8" fillId="6" borderId="6" xfId="0" applyNumberFormat="1" applyFont="1" applyFill="1" applyBorder="1" applyAlignment="1" applyProtection="1">
      <alignment horizontal="right"/>
      <protection locked="0"/>
    </xf>
    <xf numFmtId="165" fontId="8" fillId="6" borderId="3" xfId="0" applyNumberFormat="1" applyFont="1" applyFill="1" applyBorder="1" applyAlignment="1" applyProtection="1">
      <alignment horizontal="right"/>
      <protection locked="0"/>
    </xf>
    <xf numFmtId="0" fontId="0" fillId="3" borderId="16" xfId="0" applyFill="1" applyBorder="1" applyProtection="1"/>
    <xf numFmtId="3" fontId="4" fillId="0" borderId="14" xfId="0" applyNumberFormat="1" applyFont="1" applyBorder="1" applyAlignment="1" applyProtection="1">
      <alignment horizontal="center"/>
    </xf>
    <xf numFmtId="3" fontId="4" fillId="0" borderId="17" xfId="0" applyNumberFormat="1" applyFont="1" applyBorder="1" applyAlignment="1" applyProtection="1">
      <alignment horizontal="center"/>
    </xf>
    <xf numFmtId="171" fontId="0" fillId="0" borderId="10" xfId="0" applyNumberFormat="1" applyBorder="1" applyAlignment="1" applyProtection="1">
      <alignment horizontal="right" wrapText="1"/>
    </xf>
    <xf numFmtId="0" fontId="0" fillId="3" borderId="15" xfId="0" applyFill="1" applyBorder="1" applyProtection="1"/>
    <xf numFmtId="165" fontId="8" fillId="6" borderId="6" xfId="0" applyNumberFormat="1" applyFont="1" applyFill="1" applyBorder="1" applyProtection="1">
      <protection locked="0"/>
    </xf>
  </cellXfs>
  <cellStyles count="22">
    <cellStyle name="Navadno" xfId="0" builtinId="0"/>
    <cellStyle name="Navadno 153" xfId="20" xr:uid="{00000000-0005-0000-0000-000001000000}"/>
    <cellStyle name="Navadno 2" xfId="1" xr:uid="{00000000-0005-0000-0000-000002000000}"/>
    <cellStyle name="Navadno 2 2" xfId="3" xr:uid="{00000000-0005-0000-0000-000003000000}"/>
    <cellStyle name="Navadno 21" xfId="19" xr:uid="{00000000-0005-0000-0000-000004000000}"/>
    <cellStyle name="Navadno 21 2" xfId="21" xr:uid="{00000000-0005-0000-0000-000005000000}"/>
    <cellStyle name="Navadno 3" xfId="2" xr:uid="{00000000-0005-0000-0000-000006000000}"/>
    <cellStyle name="Navadno 7" xfId="4" xr:uid="{00000000-0005-0000-0000-000007000000}"/>
    <cellStyle name="Navadno 9" xfId="5" xr:uid="{00000000-0005-0000-0000-000008000000}"/>
    <cellStyle name="Normal 2" xfId="6" xr:uid="{00000000-0005-0000-0000-000009000000}"/>
    <cellStyle name="Normal 2 3" xfId="7" xr:uid="{00000000-0005-0000-0000-00000A000000}"/>
    <cellStyle name="Normal 6" xfId="8" xr:uid="{00000000-0005-0000-0000-00000B000000}"/>
    <cellStyle name="Normal_R 1,1" xfId="9" xr:uid="{00000000-0005-0000-0000-00000C000000}"/>
    <cellStyle name="Odstotek 2" xfId="10" xr:uid="{00000000-0005-0000-0000-00000D000000}"/>
    <cellStyle name="Valuta" xfId="18" builtinId="4"/>
    <cellStyle name="Valuta 15" xfId="11" xr:uid="{00000000-0005-0000-0000-00000F000000}"/>
    <cellStyle name="Vejica 10" xfId="12" xr:uid="{00000000-0005-0000-0000-000010000000}"/>
    <cellStyle name="Vejica 15" xfId="13" xr:uid="{00000000-0005-0000-0000-000011000000}"/>
    <cellStyle name="Vejica 2 2" xfId="14" xr:uid="{00000000-0005-0000-0000-000012000000}"/>
    <cellStyle name="Vejica 2 2 2" xfId="15" xr:uid="{00000000-0005-0000-0000-000013000000}"/>
    <cellStyle name="Vejica 2 2 3" xfId="16" xr:uid="{00000000-0005-0000-0000-000014000000}"/>
    <cellStyle name="Vejica 4" xfId="17" xr:uid="{00000000-0005-0000-0000-000015000000}"/>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view="pageBreakPreview" zoomScale="115" zoomScaleNormal="130" zoomScaleSheetLayoutView="115" zoomScalePageLayoutView="90" workbookViewId="0">
      <selection activeCell="D19" sqref="D19"/>
    </sheetView>
  </sheetViews>
  <sheetFormatPr defaultColWidth="8.85546875" defaultRowHeight="15"/>
  <cols>
    <col min="1" max="1" width="10.28515625" customWidth="1"/>
    <col min="2" max="2" width="50.42578125" customWidth="1"/>
    <col min="3" max="4" width="20.28515625" customWidth="1"/>
  </cols>
  <sheetData>
    <row r="1" spans="1:6" ht="36.75" customHeight="1">
      <c r="A1" s="13"/>
      <c r="B1" s="30" t="s">
        <v>77</v>
      </c>
      <c r="C1" s="30"/>
      <c r="D1" s="30"/>
    </row>
    <row r="2" spans="1:6" ht="18">
      <c r="A2" s="14"/>
      <c r="B2" s="15"/>
      <c r="C2" s="16" t="s">
        <v>114</v>
      </c>
      <c r="D2" s="16" t="s">
        <v>115</v>
      </c>
      <c r="F2" s="2"/>
    </row>
    <row r="3" spans="1:6" ht="16.5">
      <c r="A3" s="17"/>
      <c r="B3" s="11" t="s">
        <v>78</v>
      </c>
      <c r="C3" s="18">
        <f>'čiščenje cest in parkirišč'!G22</f>
        <v>0</v>
      </c>
      <c r="D3" s="18">
        <f>'čiščenje cest in parkirišč'!I22</f>
        <v>0</v>
      </c>
      <c r="F3" s="1"/>
    </row>
    <row r="4" spans="1:6" ht="16.5">
      <c r="A4" s="19"/>
      <c r="B4" s="20"/>
      <c r="C4" s="21"/>
      <c r="D4" s="21"/>
      <c r="F4" s="1"/>
    </row>
    <row r="5" spans="1:6" ht="16.5">
      <c r="A5" s="17"/>
      <c r="B5" s="11" t="s">
        <v>79</v>
      </c>
      <c r="C5" s="18">
        <f>'košnja trave'!G16</f>
        <v>0</v>
      </c>
      <c r="D5" s="18">
        <f>'košnja trave'!I16</f>
        <v>0</v>
      </c>
      <c r="F5" s="1"/>
    </row>
    <row r="6" spans="1:6" ht="16.5">
      <c r="A6" s="19"/>
      <c r="B6" s="20"/>
      <c r="C6" s="21"/>
      <c r="D6" s="21"/>
      <c r="F6" s="1"/>
    </row>
    <row r="7" spans="1:6" ht="16.5">
      <c r="A7" s="17"/>
      <c r="B7" s="11" t="s">
        <v>70</v>
      </c>
      <c r="C7" s="22">
        <f>'vzdrževanje meteornih sistemov'!G30</f>
        <v>0</v>
      </c>
      <c r="D7" s="22">
        <f>'vzdrževanje meteornih sistemov'!I30</f>
        <v>0</v>
      </c>
      <c r="F7" s="1"/>
    </row>
    <row r="8" spans="1:6" ht="16.5">
      <c r="A8" s="19"/>
      <c r="B8" s="20"/>
      <c r="C8" s="21"/>
      <c r="D8" s="21"/>
      <c r="F8" s="1"/>
    </row>
    <row r="9" spans="1:6" ht="16.5">
      <c r="A9" s="17"/>
      <c r="B9" s="11" t="s">
        <v>82</v>
      </c>
      <c r="C9" s="18">
        <f>'barvanje označb'!G20</f>
        <v>0</v>
      </c>
      <c r="D9" s="18">
        <f>'barvanje označb'!I20</f>
        <v>0</v>
      </c>
      <c r="F9" s="1"/>
    </row>
    <row r="10" spans="1:6" ht="16.5">
      <c r="A10" s="19"/>
      <c r="B10" s="12"/>
      <c r="C10" s="23"/>
      <c r="D10" s="23"/>
      <c r="F10" s="1"/>
    </row>
    <row r="11" spans="1:6" ht="16.5">
      <c r="A11" s="19"/>
      <c r="B11" s="11" t="s">
        <v>80</v>
      </c>
      <c r="C11" s="23">
        <f>'zimska služba'!G25</f>
        <v>0</v>
      </c>
      <c r="D11" s="23">
        <f>'zimska služba'!I25</f>
        <v>0</v>
      </c>
      <c r="F11" s="1"/>
    </row>
    <row r="12" spans="1:6" ht="16.5">
      <c r="A12" s="19"/>
      <c r="B12" s="20"/>
      <c r="C12" s="21"/>
      <c r="D12" s="21"/>
      <c r="F12" s="1"/>
    </row>
    <row r="13" spans="1:6" ht="16.5">
      <c r="A13" s="17"/>
      <c r="B13" s="11" t="s">
        <v>81</v>
      </c>
      <c r="C13" s="18">
        <f>'pregledniško-interventna sluzba'!G57</f>
        <v>0</v>
      </c>
      <c r="D13" s="18">
        <f>'pregledniško-interventna sluzba'!I57</f>
        <v>0</v>
      </c>
      <c r="F13" s="1"/>
    </row>
    <row r="14" spans="1:6" ht="16.5">
      <c r="A14" s="19"/>
      <c r="B14" s="20"/>
      <c r="C14" s="21"/>
      <c r="D14" s="21"/>
      <c r="F14" s="1"/>
    </row>
    <row r="15" spans="1:6" ht="17.25" thickBot="1">
      <c r="A15" s="24"/>
      <c r="B15" s="25" t="s">
        <v>113</v>
      </c>
      <c r="C15" s="26">
        <f>SUM(C3:C14)</f>
        <v>0</v>
      </c>
      <c r="D15" s="26">
        <f>SUM(D3:D14)</f>
        <v>0</v>
      </c>
      <c r="F15" s="1"/>
    </row>
    <row r="16" spans="1:6" ht="18">
      <c r="A16" s="27"/>
      <c r="B16" s="27"/>
      <c r="C16" s="28"/>
      <c r="D16" s="28"/>
      <c r="F16" s="1"/>
    </row>
    <row r="18" spans="1:4" ht="49.5" customHeight="1">
      <c r="A18" s="7"/>
      <c r="B18" s="32" t="s">
        <v>107</v>
      </c>
      <c r="C18" s="32"/>
      <c r="D18" s="32"/>
    </row>
    <row r="19" spans="1:4" ht="17.25" customHeight="1">
      <c r="A19" s="7"/>
      <c r="B19" s="7"/>
      <c r="C19" s="7"/>
      <c r="D19" s="7"/>
    </row>
    <row r="20" spans="1:4" ht="48" customHeight="1">
      <c r="A20" s="7"/>
      <c r="B20" s="32" t="s">
        <v>103</v>
      </c>
      <c r="C20" s="32"/>
      <c r="D20" s="32"/>
    </row>
    <row r="21" spans="1:4" ht="15.75" customHeight="1">
      <c r="B21" s="7"/>
      <c r="C21" s="7"/>
      <c r="D21" s="7"/>
    </row>
    <row r="22" spans="1:4" ht="14.25" customHeight="1">
      <c r="B22" s="32" t="s">
        <v>72</v>
      </c>
      <c r="C22" s="32"/>
      <c r="D22" s="32"/>
    </row>
    <row r="25" spans="1:4">
      <c r="B25" s="31"/>
      <c r="C25" s="31"/>
    </row>
  </sheetData>
  <sheetProtection algorithmName="SHA-512" hashValue="VAUpmG6bqw8Qxz0Xrkmoi0DSGvS2U2bM/cCrhLcqcWa7UZ0g0evVgUNynlmp+C1U1agejtYp7OlykpAV8lsPNw==" saltValue="by3VkVVuC9K+kbXbkLYOvg==" spinCount="100000" sheet="1" objects="1" scenarios="1"/>
  <mergeCells count="5">
    <mergeCell ref="B1:D1"/>
    <mergeCell ref="B25:C25"/>
    <mergeCell ref="B18:D18"/>
    <mergeCell ref="B20:D20"/>
    <mergeCell ref="B22:D22"/>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I23"/>
  <sheetViews>
    <sheetView view="pageBreakPreview" zoomScaleNormal="90" zoomScaleSheetLayoutView="100" workbookViewId="0">
      <selection activeCell="F5" sqref="F5"/>
    </sheetView>
  </sheetViews>
  <sheetFormatPr defaultColWidth="8.85546875" defaultRowHeight="15"/>
  <cols>
    <col min="1" max="1" width="10.7109375" customWidth="1"/>
    <col min="2" max="2" width="36.7109375" customWidth="1"/>
    <col min="3" max="3" width="5.7109375" customWidth="1"/>
    <col min="4" max="4" width="3.7109375" customWidth="1"/>
    <col min="5" max="5" width="12.7109375" customWidth="1"/>
    <col min="6" max="9" width="14.7109375" customWidth="1"/>
  </cols>
  <sheetData>
    <row r="1" spans="1:9" ht="36.75" customHeight="1">
      <c r="A1" s="40" t="s">
        <v>84</v>
      </c>
      <c r="B1" s="40"/>
      <c r="C1" s="40"/>
      <c r="D1" s="40"/>
      <c r="E1" s="40"/>
      <c r="F1" s="41"/>
      <c r="G1" s="41"/>
      <c r="H1" s="41"/>
      <c r="I1" s="41"/>
    </row>
    <row r="2" spans="1:9" ht="30">
      <c r="A2" s="42" t="s">
        <v>0</v>
      </c>
      <c r="B2" s="43" t="s">
        <v>1</v>
      </c>
      <c r="C2" s="42" t="s">
        <v>2</v>
      </c>
      <c r="D2" s="44"/>
      <c r="E2" s="44" t="s">
        <v>83</v>
      </c>
      <c r="F2" s="44" t="s">
        <v>71</v>
      </c>
      <c r="G2" s="44" t="s">
        <v>15</v>
      </c>
      <c r="H2" s="44" t="s">
        <v>108</v>
      </c>
      <c r="I2" s="44" t="s">
        <v>109</v>
      </c>
    </row>
    <row r="3" spans="1:9" ht="15.75" thickBot="1">
      <c r="A3" s="78"/>
      <c r="B3" s="79"/>
      <c r="C3" s="78"/>
      <c r="D3" s="80"/>
      <c r="E3" s="80"/>
      <c r="F3" s="80"/>
      <c r="G3" s="80"/>
      <c r="H3" s="80"/>
      <c r="I3" s="80"/>
    </row>
    <row r="4" spans="1:9" ht="15.75" thickBot="1">
      <c r="A4" s="81" t="s">
        <v>48</v>
      </c>
      <c r="B4" s="82"/>
      <c r="C4" s="82"/>
      <c r="D4" s="82"/>
      <c r="E4" s="82"/>
      <c r="F4" s="82"/>
      <c r="G4" s="82"/>
      <c r="H4" s="82"/>
      <c r="I4" s="83"/>
    </row>
    <row r="5" spans="1:9" ht="45.75" thickBot="1">
      <c r="A5" s="68" t="s">
        <v>236</v>
      </c>
      <c r="B5" s="84" t="s">
        <v>46</v>
      </c>
      <c r="C5" s="68" t="s">
        <v>25</v>
      </c>
      <c r="D5" s="68"/>
      <c r="E5" s="69">
        <v>100000</v>
      </c>
      <c r="F5" s="33"/>
      <c r="G5" s="85">
        <f>E5*F5</f>
        <v>0</v>
      </c>
      <c r="H5" s="86">
        <v>9.5000000000000001E-2</v>
      </c>
      <c r="I5" s="85">
        <f>G5+(G5*H5)</f>
        <v>0</v>
      </c>
    </row>
    <row r="6" spans="1:9" ht="45.75" thickBot="1">
      <c r="A6" s="68" t="s">
        <v>237</v>
      </c>
      <c r="B6" s="87" t="s">
        <v>47</v>
      </c>
      <c r="C6" s="66" t="s">
        <v>25</v>
      </c>
      <c r="D6" s="66"/>
      <c r="E6" s="29">
        <v>60000</v>
      </c>
      <c r="F6" s="34"/>
      <c r="G6" s="88">
        <f>E6*F6</f>
        <v>0</v>
      </c>
      <c r="H6" s="86">
        <v>9.5000000000000001E-2</v>
      </c>
      <c r="I6" s="85">
        <f t="shared" ref="I6:I20" si="0">G6+(G6*H6)</f>
        <v>0</v>
      </c>
    </row>
    <row r="7" spans="1:9" ht="45.75" thickBot="1">
      <c r="A7" s="68" t="s">
        <v>238</v>
      </c>
      <c r="B7" s="87" t="s">
        <v>49</v>
      </c>
      <c r="C7" s="66" t="s">
        <v>25</v>
      </c>
      <c r="D7" s="66"/>
      <c r="E7" s="29">
        <v>16000</v>
      </c>
      <c r="F7" s="34"/>
      <c r="G7" s="88">
        <f>E7*F7</f>
        <v>0</v>
      </c>
      <c r="H7" s="86">
        <v>9.5000000000000001E-2</v>
      </c>
      <c r="I7" s="85">
        <f t="shared" si="0"/>
        <v>0</v>
      </c>
    </row>
    <row r="8" spans="1:9" ht="15.75" thickBot="1">
      <c r="A8" s="89"/>
      <c r="B8" s="90"/>
      <c r="C8" s="89"/>
      <c r="D8" s="89"/>
      <c r="E8" s="89"/>
      <c r="F8" s="91" t="s">
        <v>48</v>
      </c>
      <c r="G8" s="91">
        <f>SUM(G5:G7)</f>
        <v>0</v>
      </c>
      <c r="H8" s="92"/>
      <c r="I8" s="93">
        <f>SUM(I5:I7)</f>
        <v>0</v>
      </c>
    </row>
    <row r="9" spans="1:9" ht="15.75" thickBot="1">
      <c r="A9" s="94" t="s">
        <v>97</v>
      </c>
      <c r="B9" s="95"/>
      <c r="C9" s="95"/>
      <c r="D9" s="95"/>
      <c r="E9" s="95"/>
      <c r="F9" s="95"/>
      <c r="G9" s="95"/>
      <c r="H9" s="95"/>
      <c r="I9" s="96"/>
    </row>
    <row r="10" spans="1:9" ht="15.75" thickBot="1">
      <c r="A10" s="68" t="s">
        <v>239</v>
      </c>
      <c r="B10" s="84" t="s">
        <v>31</v>
      </c>
      <c r="C10" s="68" t="s">
        <v>17</v>
      </c>
      <c r="D10" s="68"/>
      <c r="E10" s="68">
        <v>50</v>
      </c>
      <c r="F10" s="35"/>
      <c r="G10" s="85">
        <f>E10*F10</f>
        <v>0</v>
      </c>
      <c r="H10" s="86">
        <v>9.5000000000000001E-2</v>
      </c>
      <c r="I10" s="85">
        <f t="shared" si="0"/>
        <v>0</v>
      </c>
    </row>
    <row r="11" spans="1:9" ht="15.75" thickBot="1">
      <c r="A11" s="68" t="s">
        <v>240</v>
      </c>
      <c r="B11" s="87" t="s">
        <v>32</v>
      </c>
      <c r="C11" s="66" t="s">
        <v>17</v>
      </c>
      <c r="D11" s="66"/>
      <c r="E11" s="68">
        <v>50</v>
      </c>
      <c r="F11" s="36"/>
      <c r="G11" s="88">
        <f>E11*F11</f>
        <v>0</v>
      </c>
      <c r="H11" s="86">
        <v>9.5000000000000001E-2</v>
      </c>
      <c r="I11" s="85">
        <f t="shared" si="0"/>
        <v>0</v>
      </c>
    </row>
    <row r="12" spans="1:9" ht="15.75" thickBot="1">
      <c r="A12" s="68" t="s">
        <v>241</v>
      </c>
      <c r="B12" s="90" t="s">
        <v>33</v>
      </c>
      <c r="C12" s="89" t="s">
        <v>17</v>
      </c>
      <c r="D12" s="89"/>
      <c r="E12" s="68">
        <v>50</v>
      </c>
      <c r="F12" s="37"/>
      <c r="G12" s="91">
        <f>E12*F12</f>
        <v>0</v>
      </c>
      <c r="H12" s="97">
        <v>9.5000000000000001E-2</v>
      </c>
      <c r="I12" s="88">
        <f>G12+(G12*H12)</f>
        <v>0</v>
      </c>
    </row>
    <row r="13" spans="1:9" ht="15.75" thickBot="1">
      <c r="A13" s="68"/>
      <c r="B13" s="90"/>
      <c r="C13" s="89"/>
      <c r="D13" s="89"/>
      <c r="E13" s="89"/>
      <c r="F13" s="98"/>
      <c r="G13" s="91"/>
      <c r="H13" s="86"/>
      <c r="I13" s="93"/>
    </row>
    <row r="14" spans="1:9" ht="15.75" thickBot="1">
      <c r="A14" s="99" t="s">
        <v>105</v>
      </c>
      <c r="B14" s="100"/>
      <c r="C14" s="100"/>
      <c r="D14" s="100"/>
      <c r="E14" s="100"/>
      <c r="F14" s="100"/>
      <c r="G14" s="100"/>
      <c r="H14" s="100"/>
      <c r="I14" s="101"/>
    </row>
    <row r="15" spans="1:9" ht="15.75" thickBot="1">
      <c r="A15" s="68" t="s">
        <v>242</v>
      </c>
      <c r="B15" s="84" t="s">
        <v>12</v>
      </c>
      <c r="C15" s="68" t="s">
        <v>13</v>
      </c>
      <c r="D15" s="68"/>
      <c r="E15" s="68">
        <v>50</v>
      </c>
      <c r="F15" s="33"/>
      <c r="G15" s="85">
        <f>E15*F15</f>
        <v>0</v>
      </c>
      <c r="H15" s="86">
        <v>9.5000000000000001E-2</v>
      </c>
      <c r="I15" s="85">
        <f t="shared" si="0"/>
        <v>0</v>
      </c>
    </row>
    <row r="16" spans="1:9" ht="60.75" thickBot="1">
      <c r="A16" s="68" t="s">
        <v>243</v>
      </c>
      <c r="B16" s="87" t="s">
        <v>121</v>
      </c>
      <c r="C16" s="66" t="s">
        <v>40</v>
      </c>
      <c r="D16" s="66"/>
      <c r="E16" s="66">
        <v>40</v>
      </c>
      <c r="F16" s="34"/>
      <c r="G16" s="88">
        <f>E16*F16</f>
        <v>0</v>
      </c>
      <c r="H16" s="86">
        <v>0.22</v>
      </c>
      <c r="I16" s="85">
        <f t="shared" si="0"/>
        <v>0</v>
      </c>
    </row>
    <row r="17" spans="1:9" ht="105.75" thickBot="1">
      <c r="A17" s="68" t="s">
        <v>244</v>
      </c>
      <c r="B17" s="87" t="s">
        <v>141</v>
      </c>
      <c r="C17" s="66" t="s">
        <v>120</v>
      </c>
      <c r="D17" s="66"/>
      <c r="E17" s="29">
        <v>2000</v>
      </c>
      <c r="F17" s="34"/>
      <c r="G17" s="88">
        <f>E17*F17</f>
        <v>0</v>
      </c>
      <c r="H17" s="86">
        <v>0.22</v>
      </c>
      <c r="I17" s="85">
        <f>G17+(G17*H17)</f>
        <v>0</v>
      </c>
    </row>
    <row r="18" spans="1:9" ht="195.75" thickBot="1">
      <c r="A18" s="68"/>
      <c r="B18" s="87" t="s">
        <v>247</v>
      </c>
      <c r="C18" s="66"/>
      <c r="D18" s="66"/>
      <c r="E18" s="66"/>
      <c r="F18" s="34"/>
      <c r="G18" s="88"/>
      <c r="H18" s="86"/>
      <c r="I18" s="85"/>
    </row>
    <row r="19" spans="1:9" ht="30.75" thickBot="1">
      <c r="A19" s="68" t="s">
        <v>245</v>
      </c>
      <c r="B19" s="87" t="s">
        <v>18</v>
      </c>
      <c r="C19" s="66" t="s">
        <v>9</v>
      </c>
      <c r="D19" s="66"/>
      <c r="E19" s="66">
        <v>50</v>
      </c>
      <c r="F19" s="36"/>
      <c r="G19" s="102">
        <f>E19*F19</f>
        <v>0</v>
      </c>
      <c r="H19" s="86">
        <v>9.5000000000000001E-2</v>
      </c>
      <c r="I19" s="85">
        <f t="shared" si="0"/>
        <v>0</v>
      </c>
    </row>
    <row r="20" spans="1:9" ht="45.75" thickBot="1">
      <c r="A20" s="68" t="s">
        <v>246</v>
      </c>
      <c r="B20" s="87" t="s">
        <v>38</v>
      </c>
      <c r="C20" s="66" t="s">
        <v>9</v>
      </c>
      <c r="D20" s="66"/>
      <c r="E20" s="66">
        <v>50</v>
      </c>
      <c r="F20" s="36"/>
      <c r="G20" s="102">
        <f>E20*F20</f>
        <v>0</v>
      </c>
      <c r="H20" s="86">
        <v>0.22</v>
      </c>
      <c r="I20" s="85">
        <f t="shared" si="0"/>
        <v>0</v>
      </c>
    </row>
    <row r="21" spans="1:9" ht="15.75" thickBot="1">
      <c r="A21" s="87"/>
      <c r="B21" s="87"/>
      <c r="C21" s="87"/>
      <c r="D21" s="87"/>
      <c r="E21" s="87"/>
      <c r="F21" s="87"/>
      <c r="G21" s="88"/>
      <c r="H21" s="88"/>
      <c r="I21" s="88"/>
    </row>
    <row r="22" spans="1:9" ht="30.75" thickBot="1">
      <c r="A22" s="87"/>
      <c r="B22" s="87"/>
      <c r="C22" s="87"/>
      <c r="D22" s="87"/>
      <c r="E22" s="87"/>
      <c r="F22" s="103" t="s">
        <v>69</v>
      </c>
      <c r="G22" s="88">
        <f>SUM(G8:G21)</f>
        <v>0</v>
      </c>
      <c r="H22" s="76" t="s">
        <v>111</v>
      </c>
      <c r="I22" s="88">
        <f>SUM(I8:I21)</f>
        <v>0</v>
      </c>
    </row>
    <row r="23" spans="1:9">
      <c r="A23" s="7"/>
      <c r="B23" s="7"/>
      <c r="C23" s="7"/>
      <c r="D23" s="7"/>
      <c r="E23" s="7"/>
      <c r="F23" s="7"/>
      <c r="G23" s="9"/>
      <c r="H23" s="9"/>
      <c r="I23" s="9"/>
    </row>
  </sheetData>
  <sheetProtection algorithmName="SHA-512" hashValue="LR67+94L+EFAQIGLmJLj+jQjvK99XSZ8185gwQ9KDNCCir2v73La/jq7gY06OsNK75Mk10l5tHohX1m0D66Y0g==" saltValue="9StCjKxw9/hQnlwHKOJczA==" spinCount="100000" sheet="1" objects="1" scenarios="1"/>
  <mergeCells count="4">
    <mergeCell ref="A9:I9"/>
    <mergeCell ref="A14:I14"/>
    <mergeCell ref="A4:I4"/>
    <mergeCell ref="A1:I1"/>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L39"/>
  <sheetViews>
    <sheetView view="pageBreakPreview" zoomScaleNormal="100" zoomScaleSheetLayoutView="100" workbookViewId="0">
      <selection activeCell="F5" sqref="F5"/>
    </sheetView>
  </sheetViews>
  <sheetFormatPr defaultColWidth="8.85546875" defaultRowHeight="15"/>
  <cols>
    <col min="1" max="1" width="10.7109375" customWidth="1"/>
    <col min="2" max="2" width="36.7109375" customWidth="1"/>
    <col min="3" max="3" width="5.7109375" customWidth="1"/>
    <col min="4" max="4" width="3.7109375" customWidth="1"/>
    <col min="5" max="5" width="12.7109375" customWidth="1"/>
    <col min="6" max="8" width="14.7109375" customWidth="1"/>
    <col min="9" max="9" width="14.85546875" customWidth="1"/>
    <col min="10" max="10" width="19" customWidth="1"/>
  </cols>
  <sheetData>
    <row r="1" spans="1:12" ht="36.75" customHeight="1">
      <c r="A1" s="40" t="s">
        <v>122</v>
      </c>
      <c r="B1" s="40"/>
      <c r="C1" s="40"/>
      <c r="D1" s="40"/>
      <c r="E1" s="40"/>
      <c r="F1" s="40"/>
      <c r="G1" s="40"/>
      <c r="H1" s="41"/>
      <c r="I1" s="41"/>
    </row>
    <row r="2" spans="1:12" ht="30">
      <c r="A2" s="42" t="s">
        <v>0</v>
      </c>
      <c r="B2" s="43" t="s">
        <v>1</v>
      </c>
      <c r="C2" s="42" t="s">
        <v>2</v>
      </c>
      <c r="D2" s="44"/>
      <c r="E2" s="44" t="s">
        <v>83</v>
      </c>
      <c r="F2" s="44" t="s">
        <v>71</v>
      </c>
      <c r="G2" s="44" t="s">
        <v>15</v>
      </c>
      <c r="H2" s="44" t="s">
        <v>108</v>
      </c>
      <c r="I2" s="44" t="s">
        <v>109</v>
      </c>
      <c r="J2" s="6"/>
    </row>
    <row r="3" spans="1:12" ht="15.75" thickBot="1">
      <c r="A3" s="45"/>
      <c r="B3" s="46"/>
      <c r="C3" s="45"/>
      <c r="D3" s="45"/>
      <c r="E3" s="45"/>
      <c r="F3" s="47"/>
      <c r="G3" s="48"/>
      <c r="H3" s="49"/>
      <c r="I3" s="49"/>
    </row>
    <row r="4" spans="1:12" ht="15.75" thickBot="1">
      <c r="A4" s="50" t="s">
        <v>39</v>
      </c>
      <c r="B4" s="51"/>
      <c r="C4" s="51"/>
      <c r="D4" s="51"/>
      <c r="E4" s="51"/>
      <c r="F4" s="51"/>
      <c r="G4" s="51"/>
      <c r="H4" s="51"/>
      <c r="I4" s="52"/>
      <c r="J4" s="2"/>
    </row>
    <row r="5" spans="1:12" ht="60.75" thickBot="1">
      <c r="A5" s="53" t="s">
        <v>230</v>
      </c>
      <c r="B5" s="54" t="s">
        <v>85</v>
      </c>
      <c r="C5" s="55" t="s">
        <v>25</v>
      </c>
      <c r="D5" s="55"/>
      <c r="E5" s="56">
        <v>1400000</v>
      </c>
      <c r="F5" s="38"/>
      <c r="G5" s="57">
        <f>E5*F5</f>
        <v>0</v>
      </c>
      <c r="H5" s="58">
        <v>0.22</v>
      </c>
      <c r="I5" s="57">
        <f>G5+(G5*H5)</f>
        <v>0</v>
      </c>
      <c r="J5" s="3"/>
      <c r="L5" s="1"/>
    </row>
    <row r="6" spans="1:12" ht="45.75" thickBot="1">
      <c r="A6" s="53" t="s">
        <v>231</v>
      </c>
      <c r="B6" s="54" t="s">
        <v>112</v>
      </c>
      <c r="C6" s="55" t="s">
        <v>9</v>
      </c>
      <c r="D6" s="55"/>
      <c r="E6" s="56">
        <v>1000</v>
      </c>
      <c r="F6" s="38"/>
      <c r="G6" s="57">
        <f>E6*F6</f>
        <v>0</v>
      </c>
      <c r="H6" s="58">
        <v>0.22</v>
      </c>
      <c r="I6" s="57">
        <f>G6+(G6*H6)</f>
        <v>0</v>
      </c>
      <c r="J6" s="3"/>
      <c r="L6" s="1"/>
    </row>
    <row r="7" spans="1:12" ht="45.75" thickBot="1">
      <c r="A7" s="53" t="s">
        <v>232</v>
      </c>
      <c r="B7" s="54" t="s">
        <v>142</v>
      </c>
      <c r="C7" s="55" t="s">
        <v>9</v>
      </c>
      <c r="D7" s="55"/>
      <c r="E7" s="56">
        <v>120</v>
      </c>
      <c r="F7" s="38"/>
      <c r="G7" s="57">
        <f>E7*F7</f>
        <v>0</v>
      </c>
      <c r="H7" s="58">
        <v>0.22</v>
      </c>
      <c r="I7" s="57">
        <f>G7+(G7*H7)</f>
        <v>0</v>
      </c>
      <c r="L7" s="1"/>
    </row>
    <row r="8" spans="1:12" ht="45.75" thickBot="1">
      <c r="A8" s="53" t="s">
        <v>233</v>
      </c>
      <c r="B8" s="54" t="s">
        <v>143</v>
      </c>
      <c r="C8" s="55" t="s">
        <v>9</v>
      </c>
      <c r="D8" s="55"/>
      <c r="E8" s="56">
        <v>120</v>
      </c>
      <c r="F8" s="38"/>
      <c r="G8" s="57">
        <f>E8*F8</f>
        <v>0</v>
      </c>
      <c r="H8" s="58">
        <v>0.22</v>
      </c>
      <c r="I8" s="57">
        <f>G8+(G8*H8)</f>
        <v>0</v>
      </c>
      <c r="L8" s="1"/>
    </row>
    <row r="9" spans="1:12" ht="15.75" thickBot="1">
      <c r="A9" s="59"/>
      <c r="B9" s="54"/>
      <c r="C9" s="55"/>
      <c r="D9" s="55"/>
      <c r="E9" s="56"/>
      <c r="F9" s="57"/>
      <c r="G9" s="57"/>
      <c r="H9" s="58"/>
      <c r="I9" s="57"/>
      <c r="L9" s="2"/>
    </row>
    <row r="10" spans="1:12" ht="15.75" thickBot="1">
      <c r="A10" s="50" t="s">
        <v>125</v>
      </c>
      <c r="B10" s="51"/>
      <c r="C10" s="51"/>
      <c r="D10" s="51"/>
      <c r="E10" s="51"/>
      <c r="F10" s="51"/>
      <c r="G10" s="51"/>
      <c r="H10" s="51"/>
      <c r="I10" s="52"/>
      <c r="J10" s="2"/>
    </row>
    <row r="11" spans="1:12" s="4" customFormat="1" ht="15.75" thickBot="1">
      <c r="A11" s="60"/>
      <c r="B11" s="61"/>
      <c r="C11" s="62"/>
      <c r="D11" s="62"/>
      <c r="E11" s="63"/>
      <c r="F11" s="64"/>
      <c r="G11" s="64"/>
      <c r="H11" s="65"/>
      <c r="I11" s="64"/>
      <c r="L11" s="5"/>
    </row>
    <row r="12" spans="1:12" s="8" customFormat="1" ht="15.75" thickBot="1">
      <c r="A12" s="66" t="s">
        <v>234</v>
      </c>
      <c r="B12" s="67" t="s">
        <v>123</v>
      </c>
      <c r="C12" s="68" t="s">
        <v>9</v>
      </c>
      <c r="D12" s="68"/>
      <c r="E12" s="69">
        <v>200</v>
      </c>
      <c r="F12" s="39"/>
      <c r="G12" s="70">
        <f>E12*F12</f>
        <v>0</v>
      </c>
      <c r="H12" s="71">
        <v>0.22</v>
      </c>
      <c r="I12" s="70">
        <f>G12+(G12*H12)</f>
        <v>0</v>
      </c>
      <c r="L12" s="10"/>
    </row>
    <row r="13" spans="1:12" s="8" customFormat="1" ht="15.75" thickBot="1">
      <c r="A13" s="66" t="s">
        <v>235</v>
      </c>
      <c r="B13" s="67" t="s">
        <v>124</v>
      </c>
      <c r="C13" s="68" t="s">
        <v>9</v>
      </c>
      <c r="D13" s="68"/>
      <c r="E13" s="69">
        <v>200</v>
      </c>
      <c r="F13" s="39"/>
      <c r="G13" s="70">
        <f>E13*F13</f>
        <v>0</v>
      </c>
      <c r="H13" s="71">
        <v>0.22</v>
      </c>
      <c r="I13" s="70">
        <f>G13+(G13*H13)</f>
        <v>0</v>
      </c>
      <c r="L13" s="10"/>
    </row>
    <row r="14" spans="1:12" s="4" customFormat="1" ht="15.75" thickBot="1">
      <c r="A14" s="60"/>
      <c r="B14" s="61"/>
      <c r="C14" s="62"/>
      <c r="D14" s="62"/>
      <c r="E14" s="63"/>
      <c r="F14" s="64"/>
      <c r="G14" s="64"/>
      <c r="H14" s="65"/>
      <c r="I14" s="64"/>
      <c r="L14" s="5"/>
    </row>
    <row r="15" spans="1:12" ht="15.75" thickBot="1">
      <c r="A15" s="72"/>
      <c r="B15" s="72"/>
      <c r="C15" s="72"/>
      <c r="D15" s="72"/>
      <c r="E15" s="73"/>
      <c r="F15" s="74"/>
      <c r="G15" s="75"/>
      <c r="H15" s="74"/>
      <c r="I15" s="57"/>
      <c r="L15" s="1"/>
    </row>
    <row r="16" spans="1:12" ht="30.75" thickBot="1">
      <c r="A16" s="72"/>
      <c r="B16" s="72"/>
      <c r="C16" s="72"/>
      <c r="D16" s="72"/>
      <c r="E16" s="72"/>
      <c r="F16" s="72" t="s">
        <v>69</v>
      </c>
      <c r="G16" s="75">
        <f>SUM(G5:G15)</f>
        <v>0</v>
      </c>
      <c r="H16" s="76" t="s">
        <v>111</v>
      </c>
      <c r="I16" s="77">
        <f>SUM(I5:I15)</f>
        <v>0</v>
      </c>
      <c r="L16" s="1"/>
    </row>
    <row r="17" spans="1:12">
      <c r="A17" s="7"/>
      <c r="B17" s="7"/>
      <c r="C17" s="7"/>
      <c r="D17" s="7"/>
      <c r="E17" s="7"/>
      <c r="F17" s="7"/>
      <c r="G17" s="7"/>
      <c r="H17" s="7"/>
      <c r="L17" s="1"/>
    </row>
    <row r="18" spans="1:12">
      <c r="L18" s="1"/>
    </row>
    <row r="19" spans="1:12" s="4" customFormat="1">
      <c r="A19"/>
      <c r="B19"/>
      <c r="C19"/>
      <c r="D19"/>
      <c r="E19"/>
      <c r="F19"/>
      <c r="G19"/>
      <c r="H19"/>
      <c r="I19"/>
      <c r="J19"/>
      <c r="L19" s="5"/>
    </row>
    <row r="20" spans="1:12">
      <c r="L20" s="1"/>
    </row>
    <row r="21" spans="1:12">
      <c r="L21" s="2"/>
    </row>
    <row r="22" spans="1:12">
      <c r="L22" s="1"/>
    </row>
    <row r="23" spans="1:12">
      <c r="L23" s="1"/>
    </row>
    <row r="24" spans="1:12">
      <c r="L24" s="1"/>
    </row>
    <row r="25" spans="1:12">
      <c r="L25" s="2"/>
    </row>
    <row r="26" spans="1:12">
      <c r="L26" s="1"/>
    </row>
    <row r="27" spans="1:12">
      <c r="L27" s="1"/>
    </row>
    <row r="28" spans="1:12">
      <c r="L28" s="1"/>
    </row>
    <row r="29" spans="1:12">
      <c r="L29" s="1"/>
    </row>
    <row r="30" spans="1:12">
      <c r="L30" s="1"/>
    </row>
    <row r="31" spans="1:12">
      <c r="L31" s="1"/>
    </row>
    <row r="32" spans="1:12">
      <c r="L32" s="1"/>
    </row>
    <row r="33" spans="12:12">
      <c r="L33" s="1"/>
    </row>
    <row r="34" spans="12:12">
      <c r="L34" s="1"/>
    </row>
    <row r="35" spans="12:12">
      <c r="L35" s="1"/>
    </row>
    <row r="36" spans="12:12">
      <c r="L36" s="1"/>
    </row>
    <row r="37" spans="12:12">
      <c r="L37" s="1"/>
    </row>
    <row r="38" spans="12:12">
      <c r="L38" s="1"/>
    </row>
    <row r="39" spans="12:12">
      <c r="L39" s="1"/>
    </row>
  </sheetData>
  <sheetProtection algorithmName="SHA-512" hashValue="9KeJimWI2I3owI/cqWBhlYm1GLcAG+gPdzgDxfMtGLMhK0f3p1pVimmMu3nRlRgV1B+pt2owWZ6qkI/LgazP2g==" saltValue="DlpRTzkYVxPq1jYa5UJWWA==" spinCount="100000" sheet="1" objects="1" scenarios="1"/>
  <mergeCells count="3">
    <mergeCell ref="A4:I4"/>
    <mergeCell ref="A10:I10"/>
    <mergeCell ref="A1:I1"/>
  </mergeCells>
  <conditionalFormatting sqref="L7:L8">
    <cfRule type="cellIs" dxfId="5" priority="8" stopIfTrue="1" operator="equal">
      <formula>0</formula>
    </cfRule>
  </conditionalFormatting>
  <conditionalFormatting sqref="L15">
    <cfRule type="cellIs" dxfId="4" priority="7" stopIfTrue="1" operator="equal">
      <formula>0</formula>
    </cfRule>
  </conditionalFormatting>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dimension ref="A1:K45"/>
  <sheetViews>
    <sheetView view="pageBreakPreview" zoomScaleNormal="90" zoomScaleSheetLayoutView="100" zoomScalePageLayoutView="80" workbookViewId="0">
      <selection activeCell="F5" sqref="F5"/>
    </sheetView>
  </sheetViews>
  <sheetFormatPr defaultColWidth="9.140625" defaultRowHeight="15"/>
  <cols>
    <col min="1" max="1" width="10.7109375" customWidth="1"/>
    <col min="2" max="2" width="36.7109375" customWidth="1"/>
    <col min="3" max="3" width="5.7109375" customWidth="1"/>
    <col min="4" max="4" width="3.7109375" customWidth="1"/>
    <col min="5" max="5" width="12.7109375" customWidth="1"/>
    <col min="6" max="9" width="14.7109375" customWidth="1"/>
  </cols>
  <sheetData>
    <row r="1" spans="1:11" ht="36.75" customHeight="1">
      <c r="A1" s="40" t="s">
        <v>82</v>
      </c>
      <c r="B1" s="40"/>
      <c r="C1" s="40"/>
      <c r="D1" s="40"/>
      <c r="E1" s="40"/>
      <c r="F1" s="40"/>
      <c r="G1" s="40"/>
      <c r="H1" s="41"/>
      <c r="I1" s="41"/>
    </row>
    <row r="2" spans="1:11" ht="30">
      <c r="A2" s="42" t="s">
        <v>0</v>
      </c>
      <c r="B2" s="43" t="s">
        <v>1</v>
      </c>
      <c r="C2" s="42" t="s">
        <v>2</v>
      </c>
      <c r="D2" s="44"/>
      <c r="E2" s="44" t="s">
        <v>83</v>
      </c>
      <c r="F2" s="44" t="s">
        <v>71</v>
      </c>
      <c r="G2" s="44" t="s">
        <v>15</v>
      </c>
      <c r="H2" s="44" t="s">
        <v>108</v>
      </c>
      <c r="I2" s="44" t="s">
        <v>109</v>
      </c>
    </row>
    <row r="3" spans="1:11" ht="15.75" thickBot="1">
      <c r="A3" s="45"/>
      <c r="B3" s="46"/>
      <c r="C3" s="45"/>
      <c r="D3" s="45"/>
      <c r="E3" s="45"/>
      <c r="F3" s="47"/>
      <c r="G3" s="48"/>
      <c r="H3" s="48"/>
      <c r="I3" s="48"/>
    </row>
    <row r="4" spans="1:11" ht="15.75" thickBot="1">
      <c r="A4" s="50" t="s">
        <v>68</v>
      </c>
      <c r="B4" s="51"/>
      <c r="C4" s="51"/>
      <c r="D4" s="51"/>
      <c r="E4" s="51"/>
      <c r="F4" s="51"/>
      <c r="G4" s="51"/>
      <c r="H4" s="51"/>
      <c r="I4" s="52"/>
    </row>
    <row r="5" spans="1:11" ht="90.75" thickBot="1">
      <c r="A5" s="105" t="s">
        <v>216</v>
      </c>
      <c r="B5" s="106" t="s">
        <v>100</v>
      </c>
      <c r="C5" s="107" t="s">
        <v>25</v>
      </c>
      <c r="D5" s="107"/>
      <c r="E5" s="56">
        <v>1000</v>
      </c>
      <c r="F5" s="38"/>
      <c r="G5" s="108">
        <f t="shared" ref="G5:G17" si="0">E5*F5</f>
        <v>0</v>
      </c>
      <c r="H5" s="58">
        <v>0.22</v>
      </c>
      <c r="I5" s="57">
        <f>G5+(G5*H5)</f>
        <v>0</v>
      </c>
      <c r="K5" s="1"/>
    </row>
    <row r="6" spans="1:11" ht="90.75" thickBot="1">
      <c r="A6" s="105" t="s">
        <v>217</v>
      </c>
      <c r="B6" s="109" t="s">
        <v>58</v>
      </c>
      <c r="C6" s="110" t="s">
        <v>25</v>
      </c>
      <c r="D6" s="110"/>
      <c r="E6" s="111">
        <v>400</v>
      </c>
      <c r="F6" s="104"/>
      <c r="G6" s="112">
        <f t="shared" si="0"/>
        <v>0</v>
      </c>
      <c r="H6" s="58">
        <v>0.22</v>
      </c>
      <c r="I6" s="57">
        <f t="shared" ref="I6:I17" si="1">G6+(G6*H6)</f>
        <v>0</v>
      </c>
      <c r="K6" s="1"/>
    </row>
    <row r="7" spans="1:11" ht="90.75" thickBot="1">
      <c r="A7" s="105" t="s">
        <v>218</v>
      </c>
      <c r="B7" s="109" t="s">
        <v>59</v>
      </c>
      <c r="C7" s="110" t="s">
        <v>25</v>
      </c>
      <c r="D7" s="110"/>
      <c r="E7" s="113">
        <v>350</v>
      </c>
      <c r="F7" s="104"/>
      <c r="G7" s="112">
        <f t="shared" si="0"/>
        <v>0</v>
      </c>
      <c r="H7" s="58">
        <v>0.22</v>
      </c>
      <c r="I7" s="57">
        <f t="shared" si="1"/>
        <v>0</v>
      </c>
      <c r="K7" s="1"/>
    </row>
    <row r="8" spans="1:11" ht="90.75" thickBot="1">
      <c r="A8" s="105" t="s">
        <v>219</v>
      </c>
      <c r="B8" s="109" t="s">
        <v>60</v>
      </c>
      <c r="C8" s="110" t="s">
        <v>25</v>
      </c>
      <c r="D8" s="110"/>
      <c r="E8" s="113">
        <v>60</v>
      </c>
      <c r="F8" s="104"/>
      <c r="G8" s="112">
        <f t="shared" si="0"/>
        <v>0</v>
      </c>
      <c r="H8" s="58">
        <v>0.22</v>
      </c>
      <c r="I8" s="57">
        <f t="shared" si="1"/>
        <v>0</v>
      </c>
      <c r="K8" s="1"/>
    </row>
    <row r="9" spans="1:11" ht="90.75" thickBot="1">
      <c r="A9" s="105" t="s">
        <v>220</v>
      </c>
      <c r="B9" s="109" t="s">
        <v>61</v>
      </c>
      <c r="C9" s="110" t="s">
        <v>25</v>
      </c>
      <c r="D9" s="110"/>
      <c r="E9" s="113">
        <v>40</v>
      </c>
      <c r="F9" s="104"/>
      <c r="G9" s="112">
        <f t="shared" si="0"/>
        <v>0</v>
      </c>
      <c r="H9" s="58">
        <v>0.22</v>
      </c>
      <c r="I9" s="57">
        <f t="shared" si="1"/>
        <v>0</v>
      </c>
      <c r="K9" s="1"/>
    </row>
    <row r="10" spans="1:11" ht="90.75" thickBot="1">
      <c r="A10" s="105" t="s">
        <v>221</v>
      </c>
      <c r="B10" s="109" t="s">
        <v>62</v>
      </c>
      <c r="C10" s="110" t="s">
        <v>25</v>
      </c>
      <c r="D10" s="110"/>
      <c r="E10" s="113">
        <v>230</v>
      </c>
      <c r="F10" s="104"/>
      <c r="G10" s="112">
        <f t="shared" si="0"/>
        <v>0</v>
      </c>
      <c r="H10" s="58">
        <v>0.22</v>
      </c>
      <c r="I10" s="57">
        <f t="shared" si="1"/>
        <v>0</v>
      </c>
      <c r="K10" s="1"/>
    </row>
    <row r="11" spans="1:11" ht="90.75" thickBot="1">
      <c r="A11" s="105" t="s">
        <v>222</v>
      </c>
      <c r="B11" s="109" t="s">
        <v>63</v>
      </c>
      <c r="C11" s="110" t="s">
        <v>25</v>
      </c>
      <c r="D11" s="110"/>
      <c r="E11" s="113">
        <v>30</v>
      </c>
      <c r="F11" s="104"/>
      <c r="G11" s="112">
        <f t="shared" si="0"/>
        <v>0</v>
      </c>
      <c r="H11" s="58">
        <v>0.22</v>
      </c>
      <c r="I11" s="57">
        <f t="shared" si="1"/>
        <v>0</v>
      </c>
      <c r="K11" s="1"/>
    </row>
    <row r="12" spans="1:11" ht="90.75" thickBot="1">
      <c r="A12" s="105" t="s">
        <v>223</v>
      </c>
      <c r="B12" s="109" t="s">
        <v>64</v>
      </c>
      <c r="C12" s="110" t="s">
        <v>25</v>
      </c>
      <c r="D12" s="110"/>
      <c r="E12" s="113">
        <v>10</v>
      </c>
      <c r="F12" s="104"/>
      <c r="G12" s="112">
        <f t="shared" si="0"/>
        <v>0</v>
      </c>
      <c r="H12" s="58">
        <v>0.22</v>
      </c>
      <c r="I12" s="57">
        <f t="shared" si="1"/>
        <v>0</v>
      </c>
      <c r="K12" s="1"/>
    </row>
    <row r="13" spans="1:11" ht="90.75" thickBot="1">
      <c r="A13" s="105" t="s">
        <v>224</v>
      </c>
      <c r="B13" s="109" t="s">
        <v>65</v>
      </c>
      <c r="C13" s="110" t="s">
        <v>66</v>
      </c>
      <c r="D13" s="110"/>
      <c r="E13" s="111">
        <v>16000</v>
      </c>
      <c r="F13" s="104"/>
      <c r="G13" s="112">
        <f t="shared" si="0"/>
        <v>0</v>
      </c>
      <c r="H13" s="58">
        <v>0.22</v>
      </c>
      <c r="I13" s="57">
        <f t="shared" si="1"/>
        <v>0</v>
      </c>
      <c r="K13" s="1"/>
    </row>
    <row r="14" spans="1:11" ht="90.75" thickBot="1">
      <c r="A14" s="105" t="s">
        <v>225</v>
      </c>
      <c r="B14" s="109" t="s">
        <v>67</v>
      </c>
      <c r="C14" s="110" t="s">
        <v>25</v>
      </c>
      <c r="D14" s="110"/>
      <c r="E14" s="113">
        <v>10</v>
      </c>
      <c r="F14" s="104"/>
      <c r="G14" s="112">
        <f t="shared" si="0"/>
        <v>0</v>
      </c>
      <c r="H14" s="58">
        <v>0.22</v>
      </c>
      <c r="I14" s="57">
        <f t="shared" si="1"/>
        <v>0</v>
      </c>
      <c r="K14" s="1"/>
    </row>
    <row r="15" spans="1:11" ht="120.75" thickBot="1">
      <c r="A15" s="105" t="s">
        <v>226</v>
      </c>
      <c r="B15" s="109" t="s">
        <v>126</v>
      </c>
      <c r="C15" s="110" t="s">
        <v>40</v>
      </c>
      <c r="D15" s="110"/>
      <c r="E15" s="113">
        <v>1200</v>
      </c>
      <c r="F15" s="104"/>
      <c r="G15" s="112">
        <f>E15*F15</f>
        <v>0</v>
      </c>
      <c r="H15" s="58">
        <v>0.22</v>
      </c>
      <c r="I15" s="57">
        <f>G15+(G15*H15)</f>
        <v>0</v>
      </c>
      <c r="K15" s="1"/>
    </row>
    <row r="16" spans="1:11" ht="90.75" thickBot="1">
      <c r="A16" s="105" t="s">
        <v>227</v>
      </c>
      <c r="B16" s="109" t="s">
        <v>127</v>
      </c>
      <c r="C16" s="110" t="s">
        <v>40</v>
      </c>
      <c r="D16" s="110"/>
      <c r="E16" s="113">
        <v>5</v>
      </c>
      <c r="F16" s="104"/>
      <c r="G16" s="112">
        <f>E16*F16</f>
        <v>0</v>
      </c>
      <c r="H16" s="58">
        <v>0.22</v>
      </c>
      <c r="I16" s="57">
        <f>G16+(G16*H16)</f>
        <v>0</v>
      </c>
      <c r="K16" s="1"/>
    </row>
    <row r="17" spans="1:11" ht="15.75" thickBot="1">
      <c r="A17" s="105" t="s">
        <v>228</v>
      </c>
      <c r="B17" s="109" t="s">
        <v>117</v>
      </c>
      <c r="C17" s="110" t="s">
        <v>41</v>
      </c>
      <c r="D17" s="110"/>
      <c r="E17" s="113">
        <v>1</v>
      </c>
      <c r="F17" s="104"/>
      <c r="G17" s="112">
        <f t="shared" si="0"/>
        <v>0</v>
      </c>
      <c r="H17" s="58">
        <v>0.22</v>
      </c>
      <c r="I17" s="57">
        <f t="shared" si="1"/>
        <v>0</v>
      </c>
      <c r="K17" s="1"/>
    </row>
    <row r="18" spans="1:11" ht="15.75" thickBot="1">
      <c r="A18" s="105" t="s">
        <v>229</v>
      </c>
      <c r="B18" s="109" t="s">
        <v>116</v>
      </c>
      <c r="C18" s="110" t="s">
        <v>25</v>
      </c>
      <c r="D18" s="110"/>
      <c r="E18" s="113">
        <v>1</v>
      </c>
      <c r="F18" s="104"/>
      <c r="G18" s="112">
        <f>E18*F18</f>
        <v>0</v>
      </c>
      <c r="H18" s="58">
        <v>0.22</v>
      </c>
      <c r="I18" s="57">
        <f>G18+(G18*H18)</f>
        <v>0</v>
      </c>
      <c r="K18" s="1"/>
    </row>
    <row r="19" spans="1:11" ht="15.75" thickBot="1">
      <c r="A19" s="114"/>
      <c r="B19" s="72"/>
      <c r="C19" s="113"/>
      <c r="D19" s="113"/>
      <c r="E19" s="113"/>
      <c r="F19" s="115"/>
      <c r="G19" s="112"/>
      <c r="H19" s="112"/>
      <c r="I19" s="112"/>
      <c r="K19" s="1"/>
    </row>
    <row r="20" spans="1:11" ht="30.75" thickBot="1">
      <c r="A20" s="53"/>
      <c r="B20" s="54"/>
      <c r="C20" s="55"/>
      <c r="D20" s="55"/>
      <c r="E20" s="55"/>
      <c r="F20" s="116" t="s">
        <v>69</v>
      </c>
      <c r="G20" s="108">
        <f>SUM(G5:G19)</f>
        <v>0</v>
      </c>
      <c r="H20" s="57" t="s">
        <v>110</v>
      </c>
      <c r="I20" s="108">
        <f>SUM(I5:I19)</f>
        <v>0</v>
      </c>
      <c r="K20" s="1"/>
    </row>
    <row r="21" spans="1:11">
      <c r="K21" s="1"/>
    </row>
    <row r="22" spans="1:11">
      <c r="K22" s="1"/>
    </row>
    <row r="23" spans="1:11">
      <c r="K23" s="1"/>
    </row>
    <row r="24" spans="1:11">
      <c r="K24" s="1"/>
    </row>
    <row r="25" spans="1:11" s="4" customFormat="1">
      <c r="A25"/>
      <c r="B25"/>
      <c r="C25"/>
      <c r="D25"/>
      <c r="E25"/>
      <c r="F25"/>
      <c r="G25"/>
      <c r="H25"/>
      <c r="I25"/>
      <c r="K25" s="5"/>
    </row>
    <row r="26" spans="1:11">
      <c r="K26" s="1"/>
    </row>
    <row r="27" spans="1:11">
      <c r="K27" s="2"/>
    </row>
    <row r="28" spans="1:11">
      <c r="K28" s="1"/>
    </row>
    <row r="29" spans="1:11">
      <c r="K29" s="1"/>
    </row>
    <row r="30" spans="1:11">
      <c r="K30" s="1"/>
    </row>
    <row r="31" spans="1:11">
      <c r="K31" s="2"/>
    </row>
    <row r="32" spans="1:11">
      <c r="K32" s="1"/>
    </row>
    <row r="33" spans="11:11">
      <c r="K33" s="1"/>
    </row>
    <row r="34" spans="11:11">
      <c r="K34" s="1"/>
    </row>
    <row r="35" spans="11:11">
      <c r="K35" s="1"/>
    </row>
    <row r="36" spans="11:11">
      <c r="K36" s="1"/>
    </row>
    <row r="37" spans="11:11">
      <c r="K37" s="1"/>
    </row>
    <row r="38" spans="11:11">
      <c r="K38" s="1"/>
    </row>
    <row r="39" spans="11:11">
      <c r="K39" s="1"/>
    </row>
    <row r="40" spans="11:11">
      <c r="K40" s="1"/>
    </row>
    <row r="41" spans="11:11">
      <c r="K41" s="1"/>
    </row>
    <row r="42" spans="11:11">
      <c r="K42" s="1"/>
    </row>
    <row r="43" spans="11:11">
      <c r="K43" s="1"/>
    </row>
    <row r="44" spans="11:11">
      <c r="K44" s="1"/>
    </row>
    <row r="45" spans="11:11">
      <c r="K45" s="1"/>
    </row>
  </sheetData>
  <sheetProtection algorithmName="SHA-512" hashValue="9V1kNXRJFw1eKWNBNQrG2QF68a3nmRdyPp5nNzQyeuBASQBmdtu7XuI9jmeX1iB3wcIfYItZaJyMp6MFRAHRYg==" saltValue="B5XFObOLxfyZatBs7KwJkQ==" spinCount="100000" sheet="1" objects="1" scenarios="1"/>
  <mergeCells count="2">
    <mergeCell ref="A4:I4"/>
    <mergeCell ref="A1:I1"/>
  </mergeCells>
  <conditionalFormatting sqref="K8:K16 K18:K20">
    <cfRule type="cellIs" dxfId="3" priority="3" stopIfTrue="1" operator="equal">
      <formula>0</formula>
    </cfRule>
  </conditionalFormatting>
  <conditionalFormatting sqref="K21">
    <cfRule type="cellIs" dxfId="2" priority="2" stopIfTrue="1" operator="equal">
      <formula>0</formula>
    </cfRule>
  </conditionalFormatting>
  <conditionalFormatting sqref="K17">
    <cfRule type="cellIs" dxfId="1" priority="1" stopIfTrue="1" operator="equal">
      <formula>0</formula>
    </cfRule>
  </conditionalFormatting>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K31"/>
  <sheetViews>
    <sheetView view="pageBreakPreview" topLeftCell="A3" zoomScaleNormal="100" zoomScaleSheetLayoutView="100" zoomScalePageLayoutView="90" workbookViewId="0">
      <selection activeCell="F5" sqref="F5"/>
    </sheetView>
  </sheetViews>
  <sheetFormatPr defaultColWidth="8.85546875" defaultRowHeight="15"/>
  <cols>
    <col min="1" max="1" width="10.7109375" customWidth="1"/>
    <col min="2" max="2" width="36.7109375" customWidth="1"/>
    <col min="3" max="3" width="5.7109375" customWidth="1"/>
    <col min="4" max="4" width="3.7109375" customWidth="1"/>
    <col min="5" max="5" width="12.7109375" customWidth="1"/>
    <col min="6" max="6" width="14.85546875" customWidth="1"/>
    <col min="7" max="9" width="14.7109375" customWidth="1"/>
  </cols>
  <sheetData>
    <row r="1" spans="1:11" ht="36.75" customHeight="1">
      <c r="A1" s="40" t="s">
        <v>70</v>
      </c>
      <c r="B1" s="40"/>
      <c r="C1" s="40"/>
      <c r="D1" s="40"/>
      <c r="E1" s="40"/>
      <c r="F1" s="40"/>
      <c r="G1" s="40"/>
      <c r="H1" s="41"/>
      <c r="I1" s="41"/>
    </row>
    <row r="2" spans="1:11" ht="30">
      <c r="A2" s="42" t="s">
        <v>0</v>
      </c>
      <c r="B2" s="43" t="s">
        <v>1</v>
      </c>
      <c r="C2" s="42" t="s">
        <v>2</v>
      </c>
      <c r="D2" s="44"/>
      <c r="E2" s="44" t="s">
        <v>83</v>
      </c>
      <c r="F2" s="44" t="s">
        <v>71</v>
      </c>
      <c r="G2" s="44" t="s">
        <v>15</v>
      </c>
      <c r="H2" s="44" t="s">
        <v>108</v>
      </c>
      <c r="I2" s="44" t="s">
        <v>109</v>
      </c>
    </row>
    <row r="3" spans="1:11" ht="15.75" thickBot="1">
      <c r="A3" s="45"/>
      <c r="B3" s="46"/>
      <c r="C3" s="45"/>
      <c r="D3" s="45"/>
      <c r="E3" s="45"/>
      <c r="F3" s="47"/>
      <c r="G3" s="48"/>
      <c r="H3" s="48"/>
      <c r="I3" s="48"/>
    </row>
    <row r="4" spans="1:11" ht="15.75" thickBot="1">
      <c r="A4" s="50" t="s">
        <v>91</v>
      </c>
      <c r="B4" s="51"/>
      <c r="C4" s="51"/>
      <c r="D4" s="51"/>
      <c r="E4" s="51"/>
      <c r="F4" s="51"/>
      <c r="G4" s="51"/>
      <c r="H4" s="51"/>
      <c r="I4" s="52"/>
    </row>
    <row r="5" spans="1:11" ht="60.75" thickBot="1">
      <c r="A5" s="53" t="s">
        <v>214</v>
      </c>
      <c r="B5" s="67" t="s">
        <v>248</v>
      </c>
      <c r="C5" s="68" t="s">
        <v>40</v>
      </c>
      <c r="D5" s="68"/>
      <c r="E5" s="68">
        <v>400</v>
      </c>
      <c r="F5" s="117"/>
      <c r="G5" s="119">
        <f>E5*F5</f>
        <v>0</v>
      </c>
      <c r="H5" s="58">
        <v>9.5000000000000001E-2</v>
      </c>
      <c r="I5" s="57">
        <f>G5+(G5*H5)</f>
        <v>0</v>
      </c>
      <c r="K5" s="1"/>
    </row>
    <row r="6" spans="1:11" ht="60.75" thickBot="1">
      <c r="A6" s="53" t="s">
        <v>249</v>
      </c>
      <c r="B6" s="67" t="s">
        <v>268</v>
      </c>
      <c r="C6" s="68" t="s">
        <v>40</v>
      </c>
      <c r="D6" s="68"/>
      <c r="E6" s="68">
        <v>600</v>
      </c>
      <c r="F6" s="117"/>
      <c r="G6" s="119">
        <f>E6*F6</f>
        <v>0</v>
      </c>
      <c r="H6" s="58">
        <v>9.5000000000000001E-2</v>
      </c>
      <c r="I6" s="57">
        <f t="shared" ref="I6:I14" si="0">G6+(G6*H6)</f>
        <v>0</v>
      </c>
      <c r="K6" s="1"/>
    </row>
    <row r="7" spans="1:11" ht="30.75" thickBot="1">
      <c r="A7" s="53" t="s">
        <v>215</v>
      </c>
      <c r="B7" s="54" t="s">
        <v>43</v>
      </c>
      <c r="C7" s="55" t="s">
        <v>40</v>
      </c>
      <c r="D7" s="55"/>
      <c r="E7" s="69">
        <v>1000</v>
      </c>
      <c r="F7" s="117"/>
      <c r="G7" s="119">
        <f t="shared" ref="G7:G14" si="1">E7*F7</f>
        <v>0</v>
      </c>
      <c r="H7" s="58">
        <v>9.5000000000000001E-2</v>
      </c>
      <c r="I7" s="57">
        <f t="shared" si="0"/>
        <v>0</v>
      </c>
      <c r="K7" s="1"/>
    </row>
    <row r="8" spans="1:11" ht="45.75" thickBot="1">
      <c r="A8" s="53" t="s">
        <v>250</v>
      </c>
      <c r="B8" s="67" t="s">
        <v>88</v>
      </c>
      <c r="C8" s="68" t="s">
        <v>41</v>
      </c>
      <c r="D8" s="68"/>
      <c r="E8" s="69">
        <v>1200</v>
      </c>
      <c r="F8" s="117"/>
      <c r="G8" s="119">
        <f t="shared" si="1"/>
        <v>0</v>
      </c>
      <c r="H8" s="58">
        <v>9.5000000000000001E-2</v>
      </c>
      <c r="I8" s="57">
        <f t="shared" si="0"/>
        <v>0</v>
      </c>
      <c r="K8" s="1"/>
    </row>
    <row r="9" spans="1:11" s="4" customFormat="1" ht="45.75" thickBot="1">
      <c r="A9" s="53" t="s">
        <v>251</v>
      </c>
      <c r="B9" s="67" t="s">
        <v>89</v>
      </c>
      <c r="C9" s="68" t="s">
        <v>41</v>
      </c>
      <c r="D9" s="68"/>
      <c r="E9" s="69">
        <v>40000</v>
      </c>
      <c r="F9" s="117"/>
      <c r="G9" s="119">
        <f t="shared" si="1"/>
        <v>0</v>
      </c>
      <c r="H9" s="71">
        <v>9.5000000000000001E-2</v>
      </c>
      <c r="I9" s="70">
        <f t="shared" si="0"/>
        <v>0</v>
      </c>
      <c r="K9" s="5"/>
    </row>
    <row r="10" spans="1:11" s="4" customFormat="1" ht="45.75" thickBot="1">
      <c r="A10" s="53" t="s">
        <v>252</v>
      </c>
      <c r="B10" s="67" t="s">
        <v>118</v>
      </c>
      <c r="C10" s="68" t="s">
        <v>41</v>
      </c>
      <c r="D10" s="68"/>
      <c r="E10" s="69">
        <v>14000</v>
      </c>
      <c r="F10" s="117"/>
      <c r="G10" s="119">
        <f t="shared" si="1"/>
        <v>0</v>
      </c>
      <c r="H10" s="71">
        <v>9.5000000000000001E-2</v>
      </c>
      <c r="I10" s="70">
        <f t="shared" si="0"/>
        <v>0</v>
      </c>
      <c r="K10" s="5"/>
    </row>
    <row r="11" spans="1:11" ht="45.75" thickBot="1">
      <c r="A11" s="53" t="s">
        <v>253</v>
      </c>
      <c r="B11" s="67" t="s">
        <v>90</v>
      </c>
      <c r="C11" s="68" t="s">
        <v>41</v>
      </c>
      <c r="D11" s="68"/>
      <c r="E11" s="69">
        <v>300</v>
      </c>
      <c r="F11" s="117"/>
      <c r="G11" s="119">
        <f t="shared" si="1"/>
        <v>0</v>
      </c>
      <c r="H11" s="71">
        <v>9.5000000000000001E-2</v>
      </c>
      <c r="I11" s="70">
        <f t="shared" si="0"/>
        <v>0</v>
      </c>
      <c r="K11" s="1"/>
    </row>
    <row r="12" spans="1:11" ht="45.75" thickBot="1">
      <c r="A12" s="53" t="s">
        <v>254</v>
      </c>
      <c r="B12" s="67" t="s">
        <v>101</v>
      </c>
      <c r="C12" s="68" t="s">
        <v>14</v>
      </c>
      <c r="D12" s="68"/>
      <c r="E12" s="69">
        <v>500</v>
      </c>
      <c r="F12" s="117"/>
      <c r="G12" s="119">
        <f t="shared" si="1"/>
        <v>0</v>
      </c>
      <c r="H12" s="71">
        <v>0.22</v>
      </c>
      <c r="I12" s="70">
        <f t="shared" si="0"/>
        <v>0</v>
      </c>
      <c r="K12" s="1"/>
    </row>
    <row r="13" spans="1:11" s="4" customFormat="1" ht="30.75" thickBot="1">
      <c r="A13" s="53" t="s">
        <v>255</v>
      </c>
      <c r="B13" s="67" t="s">
        <v>44</v>
      </c>
      <c r="C13" s="68" t="s">
        <v>41</v>
      </c>
      <c r="D13" s="68"/>
      <c r="E13" s="69">
        <v>3000</v>
      </c>
      <c r="F13" s="117"/>
      <c r="G13" s="119">
        <f t="shared" si="1"/>
        <v>0</v>
      </c>
      <c r="H13" s="71">
        <v>9.5000000000000001E-2</v>
      </c>
      <c r="I13" s="70">
        <f t="shared" si="0"/>
        <v>0</v>
      </c>
      <c r="K13" s="5"/>
    </row>
    <row r="14" spans="1:11" ht="30.75" thickBot="1">
      <c r="A14" s="53" t="s">
        <v>256</v>
      </c>
      <c r="B14" s="120" t="s">
        <v>45</v>
      </c>
      <c r="C14" s="121" t="s">
        <v>41</v>
      </c>
      <c r="D14" s="121"/>
      <c r="E14" s="122">
        <v>400</v>
      </c>
      <c r="F14" s="118"/>
      <c r="G14" s="123">
        <f t="shared" si="1"/>
        <v>0</v>
      </c>
      <c r="H14" s="71">
        <v>9.5000000000000001E-2</v>
      </c>
      <c r="I14" s="70">
        <f t="shared" si="0"/>
        <v>0</v>
      </c>
      <c r="K14" s="1"/>
    </row>
    <row r="15" spans="1:11" ht="15.75" thickBot="1">
      <c r="A15" s="50" t="s">
        <v>92</v>
      </c>
      <c r="B15" s="51"/>
      <c r="C15" s="51"/>
      <c r="D15" s="51"/>
      <c r="E15" s="51"/>
      <c r="F15" s="51"/>
      <c r="G15" s="51"/>
      <c r="H15" s="51"/>
      <c r="I15" s="52"/>
      <c r="K15" s="1"/>
    </row>
    <row r="16" spans="1:11" ht="105.75" thickBot="1">
      <c r="A16" s="53" t="s">
        <v>257</v>
      </c>
      <c r="B16" s="67" t="s">
        <v>128</v>
      </c>
      <c r="C16" s="68" t="s">
        <v>40</v>
      </c>
      <c r="D16" s="68"/>
      <c r="E16" s="69">
        <v>6</v>
      </c>
      <c r="F16" s="117"/>
      <c r="G16" s="119">
        <f t="shared" ref="G16:G26" si="2">E16*F16</f>
        <v>0</v>
      </c>
      <c r="H16" s="58">
        <v>0.22</v>
      </c>
      <c r="I16" s="57">
        <f t="shared" ref="I16:I26" si="3">G16+(G16*H16)</f>
        <v>0</v>
      </c>
      <c r="K16" s="1"/>
    </row>
    <row r="17" spans="1:11" ht="105.75" thickBot="1">
      <c r="A17" s="53" t="s">
        <v>258</v>
      </c>
      <c r="B17" s="67" t="s">
        <v>129</v>
      </c>
      <c r="C17" s="68" t="s">
        <v>40</v>
      </c>
      <c r="D17" s="68"/>
      <c r="E17" s="69">
        <v>6</v>
      </c>
      <c r="F17" s="117"/>
      <c r="G17" s="119">
        <f t="shared" si="2"/>
        <v>0</v>
      </c>
      <c r="H17" s="58">
        <v>0.22</v>
      </c>
      <c r="I17" s="57">
        <f t="shared" si="3"/>
        <v>0</v>
      </c>
      <c r="K17" s="1"/>
    </row>
    <row r="18" spans="1:11" s="8" customFormat="1" ht="75.75" thickBot="1">
      <c r="A18" s="53" t="s">
        <v>259</v>
      </c>
      <c r="B18" s="67" t="s">
        <v>130</v>
      </c>
      <c r="C18" s="68" t="s">
        <v>40</v>
      </c>
      <c r="D18" s="68"/>
      <c r="E18" s="69">
        <v>15</v>
      </c>
      <c r="F18" s="117"/>
      <c r="G18" s="119">
        <f t="shared" si="2"/>
        <v>0</v>
      </c>
      <c r="H18" s="58">
        <v>0.22</v>
      </c>
      <c r="I18" s="57">
        <f t="shared" si="3"/>
        <v>0</v>
      </c>
      <c r="K18" s="10"/>
    </row>
    <row r="19" spans="1:11" s="8" customFormat="1" ht="90.75" thickBot="1">
      <c r="A19" s="53" t="s">
        <v>260</v>
      </c>
      <c r="B19" s="67" t="s">
        <v>131</v>
      </c>
      <c r="C19" s="68" t="s">
        <v>40</v>
      </c>
      <c r="D19" s="68"/>
      <c r="E19" s="69">
        <v>10</v>
      </c>
      <c r="F19" s="117"/>
      <c r="G19" s="119">
        <f t="shared" si="2"/>
        <v>0</v>
      </c>
      <c r="H19" s="58">
        <v>0.22</v>
      </c>
      <c r="I19" s="57">
        <f t="shared" si="3"/>
        <v>0</v>
      </c>
      <c r="K19" s="10"/>
    </row>
    <row r="20" spans="1:11" ht="45.75" thickBot="1">
      <c r="A20" s="53" t="s">
        <v>261</v>
      </c>
      <c r="B20" s="67" t="s">
        <v>289</v>
      </c>
      <c r="C20" s="68" t="s">
        <v>41</v>
      </c>
      <c r="D20" s="68"/>
      <c r="E20" s="69">
        <v>35</v>
      </c>
      <c r="F20" s="117"/>
      <c r="G20" s="119">
        <f t="shared" si="2"/>
        <v>0</v>
      </c>
      <c r="H20" s="58">
        <v>0.22</v>
      </c>
      <c r="I20" s="57">
        <f t="shared" si="3"/>
        <v>0</v>
      </c>
      <c r="K20" s="1"/>
    </row>
    <row r="21" spans="1:11" ht="45.75" thickBot="1">
      <c r="A21" s="53" t="s">
        <v>262</v>
      </c>
      <c r="B21" s="67" t="s">
        <v>288</v>
      </c>
      <c r="C21" s="68" t="s">
        <v>41</v>
      </c>
      <c r="D21" s="68"/>
      <c r="E21" s="69">
        <v>6</v>
      </c>
      <c r="F21" s="117"/>
      <c r="G21" s="119">
        <f t="shared" si="2"/>
        <v>0</v>
      </c>
      <c r="H21" s="58">
        <v>0.22</v>
      </c>
      <c r="I21" s="57">
        <f t="shared" si="3"/>
        <v>0</v>
      </c>
      <c r="K21" s="2"/>
    </row>
    <row r="22" spans="1:11" s="8" customFormat="1" ht="60.75" thickBot="1">
      <c r="A22" s="53" t="s">
        <v>263</v>
      </c>
      <c r="B22" s="67" t="s">
        <v>132</v>
      </c>
      <c r="C22" s="68" t="s">
        <v>40</v>
      </c>
      <c r="D22" s="68"/>
      <c r="E22" s="69">
        <v>12</v>
      </c>
      <c r="F22" s="117"/>
      <c r="G22" s="119">
        <f t="shared" si="2"/>
        <v>0</v>
      </c>
      <c r="H22" s="71">
        <v>0.22</v>
      </c>
      <c r="I22" s="70">
        <f t="shared" si="3"/>
        <v>0</v>
      </c>
      <c r="K22" s="10"/>
    </row>
    <row r="23" spans="1:11" s="8" customFormat="1" ht="60.75" thickBot="1">
      <c r="A23" s="53" t="s">
        <v>264</v>
      </c>
      <c r="B23" s="67" t="s">
        <v>133</v>
      </c>
      <c r="C23" s="68" t="s">
        <v>40</v>
      </c>
      <c r="D23" s="68"/>
      <c r="E23" s="69">
        <v>4</v>
      </c>
      <c r="F23" s="117"/>
      <c r="G23" s="119">
        <f t="shared" si="2"/>
        <v>0</v>
      </c>
      <c r="H23" s="71">
        <v>0.22</v>
      </c>
      <c r="I23" s="70">
        <f t="shared" si="3"/>
        <v>0</v>
      </c>
      <c r="K23" s="10"/>
    </row>
    <row r="24" spans="1:11" s="8" customFormat="1" ht="30.75" thickBot="1">
      <c r="A24" s="53" t="s">
        <v>265</v>
      </c>
      <c r="B24" s="54" t="s">
        <v>42</v>
      </c>
      <c r="C24" s="55" t="s">
        <v>25</v>
      </c>
      <c r="D24" s="55"/>
      <c r="E24" s="69">
        <v>5</v>
      </c>
      <c r="F24" s="117"/>
      <c r="G24" s="119">
        <f t="shared" si="2"/>
        <v>0</v>
      </c>
      <c r="H24" s="58">
        <v>0.22</v>
      </c>
      <c r="I24" s="57">
        <f t="shared" si="3"/>
        <v>0</v>
      </c>
      <c r="K24" s="10"/>
    </row>
    <row r="25" spans="1:11" ht="45.75" thickBot="1">
      <c r="A25" s="53" t="s">
        <v>266</v>
      </c>
      <c r="B25" s="54" t="s">
        <v>94</v>
      </c>
      <c r="C25" s="68" t="s">
        <v>41</v>
      </c>
      <c r="D25" s="68"/>
      <c r="E25" s="69">
        <v>5</v>
      </c>
      <c r="F25" s="117"/>
      <c r="G25" s="119">
        <f t="shared" si="2"/>
        <v>0</v>
      </c>
      <c r="H25" s="58">
        <v>0.22</v>
      </c>
      <c r="I25" s="57">
        <f t="shared" si="3"/>
        <v>0</v>
      </c>
      <c r="K25" s="2"/>
    </row>
    <row r="26" spans="1:11" ht="60.75" thickBot="1">
      <c r="A26" s="53" t="s">
        <v>267</v>
      </c>
      <c r="B26" s="54" t="s">
        <v>93</v>
      </c>
      <c r="C26" s="68" t="s">
        <v>41</v>
      </c>
      <c r="D26" s="68"/>
      <c r="E26" s="69">
        <v>5</v>
      </c>
      <c r="F26" s="117"/>
      <c r="G26" s="119">
        <f t="shared" si="2"/>
        <v>0</v>
      </c>
      <c r="H26" s="58">
        <v>0.22</v>
      </c>
      <c r="I26" s="57">
        <f t="shared" si="3"/>
        <v>0</v>
      </c>
      <c r="K26" s="2"/>
    </row>
    <row r="27" spans="1:11" ht="105.75" thickBot="1">
      <c r="A27" s="53" t="s">
        <v>267</v>
      </c>
      <c r="B27" s="54" t="s">
        <v>286</v>
      </c>
      <c r="C27" s="68" t="s">
        <v>41</v>
      </c>
      <c r="D27" s="68"/>
      <c r="E27" s="69">
        <v>200</v>
      </c>
      <c r="F27" s="117"/>
      <c r="G27" s="119">
        <f t="shared" ref="G27" si="4">E27*F27</f>
        <v>0</v>
      </c>
      <c r="H27" s="58">
        <v>0.22</v>
      </c>
      <c r="I27" s="57">
        <f t="shared" ref="I27" si="5">G27+(G27*H27)</f>
        <v>0</v>
      </c>
      <c r="K27" s="2"/>
    </row>
    <row r="28" spans="1:11" ht="105.75" thickBot="1">
      <c r="A28" s="53" t="s">
        <v>267</v>
      </c>
      <c r="B28" s="54" t="s">
        <v>287</v>
      </c>
      <c r="C28" s="68" t="s">
        <v>41</v>
      </c>
      <c r="D28" s="68"/>
      <c r="E28" s="69">
        <v>200</v>
      </c>
      <c r="F28" s="117"/>
      <c r="G28" s="119">
        <f t="shared" ref="G28" si="6">E28*F28</f>
        <v>0</v>
      </c>
      <c r="H28" s="58">
        <v>0.22</v>
      </c>
      <c r="I28" s="57">
        <f t="shared" ref="I28" si="7">G28+(G28*H28)</f>
        <v>0</v>
      </c>
      <c r="K28" s="2"/>
    </row>
    <row r="29" spans="1:11" ht="16.5" thickBot="1">
      <c r="A29" s="68"/>
      <c r="B29" s="67"/>
      <c r="C29" s="68"/>
      <c r="D29" s="68"/>
      <c r="E29" s="69"/>
      <c r="F29" s="124"/>
      <c r="G29" s="125"/>
      <c r="H29" s="125"/>
      <c r="I29" s="125"/>
      <c r="K29" s="1"/>
    </row>
    <row r="30" spans="1:11" ht="32.25" thickBot="1">
      <c r="A30" s="68"/>
      <c r="B30" s="67"/>
      <c r="C30" s="68"/>
      <c r="D30" s="68"/>
      <c r="E30" s="69"/>
      <c r="F30" s="124" t="s">
        <v>69</v>
      </c>
      <c r="G30" s="126">
        <f>SUM(G7:G26)</f>
        <v>0</v>
      </c>
      <c r="H30" s="127" t="s">
        <v>110</v>
      </c>
      <c r="I30" s="126">
        <f>SUM(I7:I26)</f>
        <v>0</v>
      </c>
      <c r="K30" s="1"/>
    </row>
    <row r="31" spans="1:11">
      <c r="K31" s="1"/>
    </row>
  </sheetData>
  <sheetProtection algorithmName="SHA-512" hashValue="9BDuNWipKd933NWA6zsGvUCmXK/T2XJkFJJPVUJ+6D6QQGq2jWevgeLancRJIISH4G8mb5j76y5yMelFlOUJMQ==" saltValue="gkT0+n1PHKh3ZM/3WGMluQ==" spinCount="100000" sheet="1" objects="1" scenarios="1"/>
  <mergeCells count="3">
    <mergeCell ref="A4:I4"/>
    <mergeCell ref="A15:I15"/>
    <mergeCell ref="A1:I1"/>
  </mergeCells>
  <conditionalFormatting sqref="K14">
    <cfRule type="cellIs" dxfId="0" priority="2" stopIfTrue="1" operator="equal">
      <formula>0</formula>
    </cfRule>
  </conditionalFormatting>
  <pageMargins left="0.7" right="0.7" top="0.75" bottom="0.75" header="0.3" footer="0.3"/>
  <pageSetup paperSize="9" scale="62" orientation="portrait" r:id="rId1"/>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J25"/>
  <sheetViews>
    <sheetView view="pageBreakPreview" zoomScaleNormal="100" zoomScaleSheetLayoutView="100" zoomScalePageLayoutView="90" workbookViewId="0">
      <selection activeCell="F4" sqref="F4"/>
    </sheetView>
  </sheetViews>
  <sheetFormatPr defaultColWidth="8.85546875" defaultRowHeight="15"/>
  <cols>
    <col min="1" max="1" width="10.7109375" customWidth="1"/>
    <col min="2" max="2" width="36.7109375" customWidth="1"/>
    <col min="3" max="3" width="5.7109375" customWidth="1"/>
    <col min="4" max="4" width="3.7109375" customWidth="1"/>
    <col min="5" max="5" width="12.7109375" customWidth="1"/>
    <col min="6" max="9" width="14.7109375" customWidth="1"/>
  </cols>
  <sheetData>
    <row r="1" spans="1:10" ht="36.75" customHeight="1">
      <c r="A1" s="40" t="s">
        <v>80</v>
      </c>
      <c r="B1" s="128"/>
      <c r="C1" s="128"/>
      <c r="D1" s="128"/>
      <c r="E1" s="128"/>
      <c r="F1" s="128"/>
      <c r="G1" s="128"/>
      <c r="H1" s="41"/>
      <c r="I1" s="41"/>
    </row>
    <row r="2" spans="1:10" ht="30">
      <c r="A2" s="42" t="s">
        <v>0</v>
      </c>
      <c r="B2" s="43" t="s">
        <v>1</v>
      </c>
      <c r="C2" s="42" t="s">
        <v>2</v>
      </c>
      <c r="D2" s="44"/>
      <c r="E2" s="44" t="s">
        <v>83</v>
      </c>
      <c r="F2" s="44" t="s">
        <v>71</v>
      </c>
      <c r="G2" s="44" t="s">
        <v>15</v>
      </c>
      <c r="H2" s="44" t="s">
        <v>108</v>
      </c>
      <c r="I2" s="44" t="s">
        <v>109</v>
      </c>
    </row>
    <row r="3" spans="1:10" ht="15.75" thickBot="1">
      <c r="A3" s="45"/>
      <c r="B3" s="46"/>
      <c r="C3" s="45"/>
      <c r="D3" s="48"/>
      <c r="E3" s="129"/>
      <c r="F3" s="48"/>
      <c r="G3" s="48"/>
      <c r="H3" s="48"/>
      <c r="I3" s="48"/>
    </row>
    <row r="4" spans="1:10" ht="16.5" thickBot="1">
      <c r="A4" s="114" t="s">
        <v>149</v>
      </c>
      <c r="B4" s="130" t="s">
        <v>87</v>
      </c>
      <c r="C4" s="114" t="s">
        <v>16</v>
      </c>
      <c r="D4" s="131"/>
      <c r="E4" s="132">
        <v>5000</v>
      </c>
      <c r="F4" s="152"/>
      <c r="G4" s="133">
        <f t="shared" ref="G4:G13" si="0">E4*F4</f>
        <v>0</v>
      </c>
      <c r="H4" s="134">
        <v>0.22</v>
      </c>
      <c r="I4" s="75">
        <f>G4+(G4*H4)</f>
        <v>0</v>
      </c>
    </row>
    <row r="5" spans="1:10" ht="16.5" thickBot="1">
      <c r="A5" s="114" t="s">
        <v>150</v>
      </c>
      <c r="B5" s="87" t="s">
        <v>86</v>
      </c>
      <c r="C5" s="114" t="s">
        <v>16</v>
      </c>
      <c r="D5" s="131"/>
      <c r="E5" s="132">
        <v>2000</v>
      </c>
      <c r="F5" s="152"/>
      <c r="G5" s="133">
        <f t="shared" si="0"/>
        <v>0</v>
      </c>
      <c r="H5" s="58">
        <v>0.22</v>
      </c>
      <c r="I5" s="57">
        <f t="shared" ref="I5:I19" si="1">G5+(G5*H5)</f>
        <v>0</v>
      </c>
    </row>
    <row r="6" spans="1:10" s="8" customFormat="1" ht="30.75" thickBot="1">
      <c r="A6" s="66" t="s">
        <v>151</v>
      </c>
      <c r="B6" s="87" t="s">
        <v>102</v>
      </c>
      <c r="C6" s="66" t="s">
        <v>25</v>
      </c>
      <c r="D6" s="131"/>
      <c r="E6" s="132">
        <v>250</v>
      </c>
      <c r="F6" s="152"/>
      <c r="G6" s="133">
        <f t="shared" si="0"/>
        <v>0</v>
      </c>
      <c r="H6" s="58">
        <v>0.22</v>
      </c>
      <c r="I6" s="57">
        <f t="shared" si="1"/>
        <v>0</v>
      </c>
      <c r="J6"/>
    </row>
    <row r="7" spans="1:10" ht="32.25" customHeight="1" thickBot="1">
      <c r="A7" s="114" t="s">
        <v>152</v>
      </c>
      <c r="B7" s="87" t="s">
        <v>19</v>
      </c>
      <c r="C7" s="114" t="s">
        <v>40</v>
      </c>
      <c r="D7" s="132"/>
      <c r="E7" s="132">
        <v>10000</v>
      </c>
      <c r="F7" s="152"/>
      <c r="G7" s="135">
        <f t="shared" si="0"/>
        <v>0</v>
      </c>
      <c r="H7" s="71">
        <v>9.5000000000000001E-2</v>
      </c>
      <c r="I7" s="57">
        <f t="shared" si="1"/>
        <v>0</v>
      </c>
    </row>
    <row r="8" spans="1:10" ht="30.75" thickBot="1">
      <c r="A8" s="114" t="s">
        <v>153</v>
      </c>
      <c r="B8" s="87" t="s">
        <v>20</v>
      </c>
      <c r="C8" s="114" t="s">
        <v>40</v>
      </c>
      <c r="D8" s="131"/>
      <c r="E8" s="132">
        <v>40</v>
      </c>
      <c r="F8" s="152"/>
      <c r="G8" s="135">
        <f t="shared" si="0"/>
        <v>0</v>
      </c>
      <c r="H8" s="58">
        <v>0.22</v>
      </c>
      <c r="I8" s="57">
        <f t="shared" si="1"/>
        <v>0</v>
      </c>
    </row>
    <row r="9" spans="1:10" s="8" customFormat="1" ht="30.75" thickBot="1">
      <c r="A9" s="66" t="s">
        <v>154</v>
      </c>
      <c r="B9" s="87" t="s">
        <v>21</v>
      </c>
      <c r="C9" s="66" t="s">
        <v>25</v>
      </c>
      <c r="D9" s="131"/>
      <c r="E9" s="132">
        <v>5000</v>
      </c>
      <c r="F9" s="152"/>
      <c r="G9" s="133">
        <f t="shared" si="0"/>
        <v>0</v>
      </c>
      <c r="H9" s="71">
        <v>9.5000000000000001E-2</v>
      </c>
      <c r="I9" s="70">
        <f t="shared" si="1"/>
        <v>0</v>
      </c>
    </row>
    <row r="10" spans="1:10" s="8" customFormat="1" ht="30.75" thickBot="1">
      <c r="A10" s="66" t="s">
        <v>155</v>
      </c>
      <c r="B10" s="87" t="s">
        <v>104</v>
      </c>
      <c r="C10" s="136" t="s">
        <v>8</v>
      </c>
      <c r="D10" s="131"/>
      <c r="E10" s="132">
        <v>16</v>
      </c>
      <c r="F10" s="152"/>
      <c r="G10" s="133">
        <f t="shared" si="0"/>
        <v>0</v>
      </c>
      <c r="H10" s="58">
        <v>0.22</v>
      </c>
      <c r="I10" s="57">
        <f t="shared" si="1"/>
        <v>0</v>
      </c>
      <c r="J10"/>
    </row>
    <row r="11" spans="1:10" s="8" customFormat="1" ht="30" customHeight="1" thickBot="1">
      <c r="A11" s="66" t="s">
        <v>156</v>
      </c>
      <c r="B11" s="87" t="s">
        <v>148</v>
      </c>
      <c r="C11" s="66" t="s">
        <v>23</v>
      </c>
      <c r="D11" s="132"/>
      <c r="E11" s="132">
        <v>6500</v>
      </c>
      <c r="F11" s="152"/>
      <c r="G11" s="133">
        <f t="shared" si="0"/>
        <v>0</v>
      </c>
      <c r="H11" s="71">
        <v>9.5000000000000001E-2</v>
      </c>
      <c r="I11" s="70">
        <f t="shared" si="1"/>
        <v>0</v>
      </c>
    </row>
    <row r="12" spans="1:10" s="8" customFormat="1" ht="33.75" customHeight="1" thickBot="1">
      <c r="A12" s="66" t="s">
        <v>157</v>
      </c>
      <c r="B12" s="87" t="s">
        <v>22</v>
      </c>
      <c r="C12" s="66" t="s">
        <v>23</v>
      </c>
      <c r="D12" s="131"/>
      <c r="E12" s="132">
        <v>600</v>
      </c>
      <c r="F12" s="152"/>
      <c r="G12" s="133">
        <f t="shared" si="0"/>
        <v>0</v>
      </c>
      <c r="H12" s="71">
        <v>9.5000000000000001E-2</v>
      </c>
      <c r="I12" s="70">
        <f t="shared" si="1"/>
        <v>0</v>
      </c>
    </row>
    <row r="13" spans="1:10" s="8" customFormat="1" ht="30.75" thickBot="1">
      <c r="A13" s="66" t="s">
        <v>158</v>
      </c>
      <c r="B13" s="87" t="s">
        <v>24</v>
      </c>
      <c r="C13" s="66" t="s">
        <v>25</v>
      </c>
      <c r="D13" s="132"/>
      <c r="E13" s="132">
        <v>3600</v>
      </c>
      <c r="F13" s="152"/>
      <c r="G13" s="133">
        <f t="shared" si="0"/>
        <v>0</v>
      </c>
      <c r="H13" s="71">
        <v>9.5000000000000001E-2</v>
      </c>
      <c r="I13" s="70">
        <f t="shared" si="1"/>
        <v>0</v>
      </c>
    </row>
    <row r="14" spans="1:10" s="8" customFormat="1" ht="30.75" customHeight="1" thickBot="1">
      <c r="A14" s="66" t="s">
        <v>159</v>
      </c>
      <c r="B14" s="87" t="s">
        <v>106</v>
      </c>
      <c r="C14" s="66" t="s">
        <v>23</v>
      </c>
      <c r="D14" s="131"/>
      <c r="E14" s="132">
        <v>500</v>
      </c>
      <c r="F14" s="152"/>
      <c r="G14" s="133">
        <f t="shared" ref="G14:G19" si="2">E14*F14</f>
        <v>0</v>
      </c>
      <c r="H14" s="71">
        <v>9.5000000000000001E-2</v>
      </c>
      <c r="I14" s="70">
        <f t="shared" si="1"/>
        <v>0</v>
      </c>
    </row>
    <row r="15" spans="1:10" s="8" customFormat="1" ht="32.25" customHeight="1" thickBot="1">
      <c r="A15" s="66" t="s">
        <v>160</v>
      </c>
      <c r="B15" s="87" t="s">
        <v>26</v>
      </c>
      <c r="C15" s="66" t="s">
        <v>23</v>
      </c>
      <c r="D15" s="132"/>
      <c r="E15" s="132">
        <v>2100</v>
      </c>
      <c r="F15" s="152"/>
      <c r="G15" s="133">
        <f t="shared" si="2"/>
        <v>0</v>
      </c>
      <c r="H15" s="71">
        <v>9.5000000000000001E-2</v>
      </c>
      <c r="I15" s="70">
        <f t="shared" si="1"/>
        <v>0</v>
      </c>
    </row>
    <row r="16" spans="1:10" s="8" customFormat="1" ht="30.75" thickBot="1">
      <c r="A16" s="66" t="s">
        <v>161</v>
      </c>
      <c r="B16" s="87" t="s">
        <v>27</v>
      </c>
      <c r="C16" s="66" t="s">
        <v>23</v>
      </c>
      <c r="D16" s="131"/>
      <c r="E16" s="132">
        <v>15</v>
      </c>
      <c r="F16" s="152"/>
      <c r="G16" s="133">
        <f t="shared" si="2"/>
        <v>0</v>
      </c>
      <c r="H16" s="71">
        <v>9.5000000000000001E-2</v>
      </c>
      <c r="I16" s="70">
        <f t="shared" si="1"/>
        <v>0</v>
      </c>
    </row>
    <row r="17" spans="1:9" s="8" customFormat="1" ht="30.75" thickBot="1">
      <c r="A17" s="66" t="s">
        <v>162</v>
      </c>
      <c r="B17" s="87" t="s">
        <v>28</v>
      </c>
      <c r="C17" s="66" t="s">
        <v>25</v>
      </c>
      <c r="D17" s="132"/>
      <c r="E17" s="132">
        <v>50000</v>
      </c>
      <c r="F17" s="152"/>
      <c r="G17" s="133">
        <f t="shared" si="2"/>
        <v>0</v>
      </c>
      <c r="H17" s="71">
        <v>9.5000000000000001E-2</v>
      </c>
      <c r="I17" s="70">
        <f t="shared" si="1"/>
        <v>0</v>
      </c>
    </row>
    <row r="18" spans="1:9" ht="16.5" thickBot="1">
      <c r="A18" s="114" t="s">
        <v>163</v>
      </c>
      <c r="B18" s="130" t="s">
        <v>29</v>
      </c>
      <c r="C18" s="114" t="s">
        <v>40</v>
      </c>
      <c r="D18" s="131"/>
      <c r="E18" s="132">
        <v>10000</v>
      </c>
      <c r="F18" s="153"/>
      <c r="G18" s="135">
        <f t="shared" si="2"/>
        <v>0</v>
      </c>
      <c r="H18" s="71">
        <v>9.5000000000000001E-2</v>
      </c>
      <c r="I18" s="57">
        <f t="shared" si="1"/>
        <v>0</v>
      </c>
    </row>
    <row r="19" spans="1:9" ht="30.75" thickBot="1">
      <c r="A19" s="114" t="s">
        <v>164</v>
      </c>
      <c r="B19" s="130" t="s">
        <v>30</v>
      </c>
      <c r="C19" s="114" t="s">
        <v>40</v>
      </c>
      <c r="D19" s="131"/>
      <c r="E19" s="132">
        <v>40</v>
      </c>
      <c r="F19" s="153"/>
      <c r="G19" s="135">
        <f t="shared" si="2"/>
        <v>0</v>
      </c>
      <c r="H19" s="58">
        <v>0.22</v>
      </c>
      <c r="I19" s="57">
        <f t="shared" si="1"/>
        <v>0</v>
      </c>
    </row>
    <row r="20" spans="1:9" ht="16.5" thickBot="1">
      <c r="A20" s="138"/>
      <c r="B20" s="139"/>
      <c r="C20" s="138"/>
      <c r="D20" s="140"/>
      <c r="E20" s="140"/>
      <c r="F20" s="141"/>
      <c r="G20" s="142"/>
      <c r="H20" s="142"/>
      <c r="I20" s="142"/>
    </row>
    <row r="21" spans="1:9" ht="15.75" thickBot="1">
      <c r="A21" s="50" t="s">
        <v>11</v>
      </c>
      <c r="B21" s="51"/>
      <c r="C21" s="51"/>
      <c r="D21" s="51"/>
      <c r="E21" s="51"/>
      <c r="F21" s="51"/>
      <c r="G21" s="51"/>
      <c r="H21" s="51"/>
      <c r="I21" s="52"/>
    </row>
    <row r="22" spans="1:9" ht="15.75" thickBot="1">
      <c r="A22" s="59" t="s">
        <v>165</v>
      </c>
      <c r="B22" s="143" t="s">
        <v>34</v>
      </c>
      <c r="C22" s="53" t="s">
        <v>35</v>
      </c>
      <c r="D22" s="144"/>
      <c r="E22" s="145">
        <v>315</v>
      </c>
      <c r="F22" s="154"/>
      <c r="G22" s="146">
        <f>E22*F22</f>
        <v>0</v>
      </c>
      <c r="H22" s="71">
        <v>9.5000000000000001E-2</v>
      </c>
      <c r="I22" s="57">
        <f>G22+(G22*H22)</f>
        <v>0</v>
      </c>
    </row>
    <row r="23" spans="1:9" ht="15.75" thickBot="1">
      <c r="A23" s="147" t="s">
        <v>166</v>
      </c>
      <c r="B23" s="130" t="s">
        <v>36</v>
      </c>
      <c r="C23" s="114" t="s">
        <v>14</v>
      </c>
      <c r="D23" s="148"/>
      <c r="E23" s="131">
        <v>1040</v>
      </c>
      <c r="F23" s="155"/>
      <c r="G23" s="133">
        <f>E23*F23</f>
        <v>0</v>
      </c>
      <c r="H23" s="71">
        <v>9.5000000000000001E-2</v>
      </c>
      <c r="I23" s="57">
        <f>G23+(G23*H23)</f>
        <v>0</v>
      </c>
    </row>
    <row r="24" spans="1:9" ht="15.75" thickBot="1">
      <c r="A24" s="114"/>
      <c r="B24" s="130"/>
      <c r="C24" s="114"/>
      <c r="D24" s="148"/>
      <c r="E24" s="131"/>
      <c r="F24" s="149"/>
      <c r="G24" s="150"/>
      <c r="H24" s="150"/>
      <c r="I24" s="150"/>
    </row>
    <row r="25" spans="1:9" ht="32.25" thickBot="1">
      <c r="A25" s="150"/>
      <c r="B25" s="150"/>
      <c r="C25" s="150"/>
      <c r="D25" s="150"/>
      <c r="E25" s="150"/>
      <c r="F25" s="124" t="s">
        <v>69</v>
      </c>
      <c r="G25" s="135">
        <f>SUM(G4:G23)</f>
        <v>0</v>
      </c>
      <c r="H25" s="151" t="s">
        <v>110</v>
      </c>
      <c r="I25" s="135">
        <f>SUM(I4:I23)</f>
        <v>0</v>
      </c>
    </row>
  </sheetData>
  <sheetProtection algorithmName="SHA-512" hashValue="02HaSR6AMpTzv3TayOrQc5wUDgDGysbEUOBGKP6wVTDkr+CHsm6ekYPtiGt0qey1QiD0DWcsz0tz+S4JTHl0Kw==" saltValue="u3Pg1tUGTbrXJ2GHcgK1Qg==" spinCount="100000" sheet="1" objects="1" scenarios="1"/>
  <mergeCells count="2">
    <mergeCell ref="A21:I21"/>
    <mergeCell ref="A1:I1"/>
  </mergeCell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I57"/>
  <sheetViews>
    <sheetView view="pageBreakPreview" zoomScaleNormal="100" zoomScaleSheetLayoutView="100" workbookViewId="0">
      <selection activeCell="F5" sqref="F5"/>
    </sheetView>
  </sheetViews>
  <sheetFormatPr defaultColWidth="8.85546875" defaultRowHeight="15"/>
  <cols>
    <col min="1" max="1" width="10.7109375" customWidth="1"/>
    <col min="2" max="2" width="36.7109375" customWidth="1"/>
    <col min="3" max="3" width="5.7109375" customWidth="1"/>
    <col min="4" max="4" width="3.7109375" customWidth="1"/>
    <col min="5" max="5" width="12.7109375" customWidth="1"/>
    <col min="6" max="9" width="14.7109375" customWidth="1"/>
  </cols>
  <sheetData>
    <row r="1" spans="1:9" ht="36.75" customHeight="1">
      <c r="A1" s="40" t="s">
        <v>96</v>
      </c>
      <c r="B1" s="40"/>
      <c r="C1" s="40"/>
      <c r="D1" s="40"/>
      <c r="E1" s="40"/>
      <c r="F1" s="41"/>
      <c r="G1" s="41"/>
      <c r="H1" s="41"/>
      <c r="I1" s="41"/>
    </row>
    <row r="2" spans="1:9" ht="30">
      <c r="A2" s="42" t="s">
        <v>0</v>
      </c>
      <c r="B2" s="43" t="s">
        <v>1</v>
      </c>
      <c r="C2" s="42" t="s">
        <v>2</v>
      </c>
      <c r="D2" s="44"/>
      <c r="E2" s="44" t="s">
        <v>37</v>
      </c>
      <c r="F2" s="44" t="s">
        <v>71</v>
      </c>
      <c r="G2" s="44" t="s">
        <v>15</v>
      </c>
      <c r="H2" s="44" t="s">
        <v>108</v>
      </c>
      <c r="I2" s="44" t="s">
        <v>109</v>
      </c>
    </row>
    <row r="3" spans="1:9" ht="15.75" thickBot="1">
      <c r="A3" s="78"/>
      <c r="B3" s="79"/>
      <c r="C3" s="78"/>
      <c r="D3" s="80"/>
      <c r="E3" s="80"/>
      <c r="F3" s="80"/>
      <c r="G3" s="80"/>
      <c r="H3" s="80"/>
      <c r="I3" s="80"/>
    </row>
    <row r="4" spans="1:9" ht="15.75" thickBot="1">
      <c r="A4" s="156" t="s">
        <v>76</v>
      </c>
      <c r="B4" s="157"/>
      <c r="C4" s="157"/>
      <c r="D4" s="157"/>
      <c r="E4" s="157"/>
      <c r="F4" s="157"/>
      <c r="G4" s="157"/>
      <c r="H4" s="157"/>
      <c r="I4" s="158"/>
    </row>
    <row r="5" spans="1:9" ht="30.75" thickBot="1">
      <c r="A5" s="68" t="s">
        <v>169</v>
      </c>
      <c r="B5" s="84" t="s">
        <v>167</v>
      </c>
      <c r="C5" s="68" t="s">
        <v>23</v>
      </c>
      <c r="D5" s="145"/>
      <c r="E5" s="159">
        <v>15000</v>
      </c>
      <c r="F5" s="193"/>
      <c r="G5" s="146">
        <f t="shared" ref="G5:G10" si="0">E5*F5</f>
        <v>0</v>
      </c>
      <c r="H5" s="58">
        <v>0.22</v>
      </c>
      <c r="I5" s="57">
        <f t="shared" ref="I5:I11" si="1">G5+(G5*H5)</f>
        <v>0</v>
      </c>
    </row>
    <row r="6" spans="1:9" ht="45.75" thickBot="1">
      <c r="A6" s="68" t="s">
        <v>170</v>
      </c>
      <c r="B6" s="87" t="s">
        <v>168</v>
      </c>
      <c r="C6" s="66" t="s">
        <v>23</v>
      </c>
      <c r="D6" s="131"/>
      <c r="E6" s="132">
        <v>1000</v>
      </c>
      <c r="F6" s="152"/>
      <c r="G6" s="133">
        <f t="shared" si="0"/>
        <v>0</v>
      </c>
      <c r="H6" s="58">
        <v>0.22</v>
      </c>
      <c r="I6" s="57">
        <f t="shared" si="1"/>
        <v>0</v>
      </c>
    </row>
    <row r="7" spans="1:9" ht="60.75" thickBot="1">
      <c r="A7" s="68" t="s">
        <v>171</v>
      </c>
      <c r="B7" s="87" t="s">
        <v>75</v>
      </c>
      <c r="C7" s="66" t="s">
        <v>25</v>
      </c>
      <c r="D7" s="131"/>
      <c r="E7" s="132">
        <v>12500</v>
      </c>
      <c r="F7" s="152"/>
      <c r="G7" s="133">
        <f t="shared" si="0"/>
        <v>0</v>
      </c>
      <c r="H7" s="58">
        <v>0.22</v>
      </c>
      <c r="I7" s="57">
        <f t="shared" si="1"/>
        <v>0</v>
      </c>
    </row>
    <row r="8" spans="1:9" ht="45.75" thickBot="1">
      <c r="A8" s="68" t="s">
        <v>172</v>
      </c>
      <c r="B8" s="87" t="s">
        <v>283</v>
      </c>
      <c r="C8" s="66" t="s">
        <v>25</v>
      </c>
      <c r="D8" s="131"/>
      <c r="E8" s="132">
        <v>12500</v>
      </c>
      <c r="F8" s="152"/>
      <c r="G8" s="133">
        <f t="shared" si="0"/>
        <v>0</v>
      </c>
      <c r="H8" s="58">
        <v>0.22</v>
      </c>
      <c r="I8" s="57">
        <f t="shared" si="1"/>
        <v>0</v>
      </c>
    </row>
    <row r="9" spans="1:9" ht="45.75" thickBot="1">
      <c r="A9" s="68" t="s">
        <v>173</v>
      </c>
      <c r="B9" s="87" t="s">
        <v>74</v>
      </c>
      <c r="C9" s="66" t="s">
        <v>66</v>
      </c>
      <c r="D9" s="131"/>
      <c r="E9" s="132">
        <v>30000</v>
      </c>
      <c r="F9" s="152"/>
      <c r="G9" s="133">
        <f t="shared" si="0"/>
        <v>0</v>
      </c>
      <c r="H9" s="58">
        <v>0.22</v>
      </c>
      <c r="I9" s="57">
        <f t="shared" si="1"/>
        <v>0</v>
      </c>
    </row>
    <row r="10" spans="1:9" ht="45.75" thickBot="1">
      <c r="A10" s="68" t="s">
        <v>174</v>
      </c>
      <c r="B10" s="87" t="s">
        <v>73</v>
      </c>
      <c r="C10" s="66" t="s">
        <v>66</v>
      </c>
      <c r="D10" s="131"/>
      <c r="E10" s="132">
        <v>20000</v>
      </c>
      <c r="F10" s="152"/>
      <c r="G10" s="133">
        <f t="shared" si="0"/>
        <v>0</v>
      </c>
      <c r="H10" s="58">
        <v>0.22</v>
      </c>
      <c r="I10" s="57">
        <f t="shared" si="1"/>
        <v>0</v>
      </c>
    </row>
    <row r="11" spans="1:9" ht="16.5" thickBot="1">
      <c r="A11" s="68" t="s">
        <v>175</v>
      </c>
      <c r="B11" s="90" t="s">
        <v>134</v>
      </c>
      <c r="C11" s="66" t="s">
        <v>66</v>
      </c>
      <c r="D11" s="131"/>
      <c r="E11" s="132">
        <v>200</v>
      </c>
      <c r="F11" s="152"/>
      <c r="G11" s="133">
        <f>E11*F11</f>
        <v>0</v>
      </c>
      <c r="H11" s="58">
        <v>0.22</v>
      </c>
      <c r="I11" s="57">
        <f t="shared" si="1"/>
        <v>0</v>
      </c>
    </row>
    <row r="12" spans="1:9" ht="15.75" thickBot="1">
      <c r="A12" s="138"/>
      <c r="B12" s="139"/>
      <c r="C12" s="138"/>
      <c r="D12" s="160"/>
      <c r="E12" s="140"/>
      <c r="F12" s="161"/>
      <c r="G12" s="161"/>
      <c r="H12" s="161"/>
      <c r="I12" s="161"/>
    </row>
    <row r="13" spans="1:9" ht="15.75" thickBot="1">
      <c r="A13" s="50" t="s">
        <v>3</v>
      </c>
      <c r="B13" s="51"/>
      <c r="C13" s="51"/>
      <c r="D13" s="51"/>
      <c r="E13" s="51"/>
      <c r="F13" s="203"/>
      <c r="G13" s="203"/>
      <c r="H13" s="51"/>
      <c r="I13" s="52"/>
    </row>
    <row r="14" spans="1:9" ht="16.5" thickBot="1">
      <c r="A14" s="59" t="s">
        <v>176</v>
      </c>
      <c r="B14" s="162" t="s">
        <v>4</v>
      </c>
      <c r="C14" s="163" t="s">
        <v>5</v>
      </c>
      <c r="D14" s="144"/>
      <c r="E14" s="200">
        <v>3000</v>
      </c>
      <c r="F14" s="204"/>
      <c r="G14" s="135">
        <f>E14*F14</f>
        <v>0</v>
      </c>
      <c r="H14" s="185">
        <v>0.22</v>
      </c>
      <c r="I14" s="57">
        <f t="shared" ref="I14:I22" si="2">G14+(G14*H14)</f>
        <v>0</v>
      </c>
    </row>
    <row r="15" spans="1:9" ht="16.5" thickBot="1">
      <c r="A15" s="59" t="s">
        <v>177</v>
      </c>
      <c r="B15" s="162" t="s">
        <v>6</v>
      </c>
      <c r="C15" s="163" t="s">
        <v>5</v>
      </c>
      <c r="D15" s="144"/>
      <c r="E15" s="200">
        <v>10</v>
      </c>
      <c r="F15" s="204"/>
      <c r="G15" s="135">
        <f>E15*F15</f>
        <v>0</v>
      </c>
      <c r="H15" s="185">
        <v>0.22</v>
      </c>
      <c r="I15" s="57">
        <f t="shared" si="2"/>
        <v>0</v>
      </c>
    </row>
    <row r="16" spans="1:9" ht="16.5" thickBot="1">
      <c r="A16" s="59" t="s">
        <v>178</v>
      </c>
      <c r="B16" s="164" t="s">
        <v>7</v>
      </c>
      <c r="C16" s="165" t="s">
        <v>5</v>
      </c>
      <c r="D16" s="166"/>
      <c r="E16" s="201">
        <v>10</v>
      </c>
      <c r="F16" s="204"/>
      <c r="G16" s="135">
        <f>E16*F16</f>
        <v>0</v>
      </c>
      <c r="H16" s="202">
        <v>0.22</v>
      </c>
      <c r="I16" s="167">
        <f t="shared" si="2"/>
        <v>0</v>
      </c>
    </row>
    <row r="17" spans="1:9" ht="15.75" thickBot="1">
      <c r="A17" s="50" t="s">
        <v>11</v>
      </c>
      <c r="B17" s="51"/>
      <c r="C17" s="51"/>
      <c r="D17" s="51"/>
      <c r="E17" s="51"/>
      <c r="F17" s="199"/>
      <c r="G17" s="199"/>
      <c r="H17" s="51"/>
      <c r="I17" s="52"/>
    </row>
    <row r="18" spans="1:9" ht="30.75" thickBot="1">
      <c r="A18" s="168" t="s">
        <v>179</v>
      </c>
      <c r="B18" s="169" t="s">
        <v>282</v>
      </c>
      <c r="C18" s="53" t="s">
        <v>14</v>
      </c>
      <c r="D18" s="144"/>
      <c r="E18" s="159">
        <v>50</v>
      </c>
      <c r="F18" s="198"/>
      <c r="G18" s="170">
        <f t="shared" ref="G18:G23" si="3">E18*F18</f>
        <v>0</v>
      </c>
      <c r="H18" s="58">
        <v>0.22</v>
      </c>
      <c r="I18" s="57">
        <f t="shared" si="2"/>
        <v>0</v>
      </c>
    </row>
    <row r="19" spans="1:9" ht="30.75" thickBot="1">
      <c r="A19" s="168" t="s">
        <v>180</v>
      </c>
      <c r="B19" s="87" t="s">
        <v>119</v>
      </c>
      <c r="C19" s="66" t="s">
        <v>14</v>
      </c>
      <c r="D19" s="131"/>
      <c r="E19" s="132">
        <v>1200</v>
      </c>
      <c r="F19" s="152"/>
      <c r="G19" s="171">
        <f t="shared" si="3"/>
        <v>0</v>
      </c>
      <c r="H19" s="58">
        <v>0.22</v>
      </c>
      <c r="I19" s="57">
        <f t="shared" si="2"/>
        <v>0</v>
      </c>
    </row>
    <row r="20" spans="1:9" ht="30.75" thickBot="1">
      <c r="A20" s="168" t="s">
        <v>181</v>
      </c>
      <c r="B20" s="87" t="s">
        <v>99</v>
      </c>
      <c r="C20" s="114" t="s">
        <v>14</v>
      </c>
      <c r="D20" s="148"/>
      <c r="E20" s="132">
        <v>250</v>
      </c>
      <c r="F20" s="197"/>
      <c r="G20" s="172">
        <f t="shared" ref="G20" si="4">E20*F20</f>
        <v>0</v>
      </c>
      <c r="H20" s="58">
        <v>0.22</v>
      </c>
      <c r="I20" s="57">
        <f t="shared" ref="I20" si="5">G20+(G20*H20)</f>
        <v>0</v>
      </c>
    </row>
    <row r="21" spans="1:9" ht="16.5" thickBot="1">
      <c r="A21" s="168" t="s">
        <v>182</v>
      </c>
      <c r="B21" s="87" t="s">
        <v>280</v>
      </c>
      <c r="C21" s="114" t="s">
        <v>14</v>
      </c>
      <c r="D21" s="148"/>
      <c r="E21" s="132">
        <v>500</v>
      </c>
      <c r="F21" s="197"/>
      <c r="G21" s="172">
        <f t="shared" ref="G21" si="6">E21*F21</f>
        <v>0</v>
      </c>
      <c r="H21" s="58">
        <v>0.22</v>
      </c>
      <c r="I21" s="57">
        <f t="shared" ref="I21" si="7">G21+(G21*H21)</f>
        <v>0</v>
      </c>
    </row>
    <row r="22" spans="1:9" ht="16.5" thickBot="1">
      <c r="A22" s="168" t="s">
        <v>183</v>
      </c>
      <c r="B22" s="173" t="s">
        <v>269</v>
      </c>
      <c r="C22" s="174" t="s">
        <v>14</v>
      </c>
      <c r="D22" s="175"/>
      <c r="E22" s="132">
        <v>1200</v>
      </c>
      <c r="F22" s="152"/>
      <c r="G22" s="171">
        <f t="shared" si="3"/>
        <v>0</v>
      </c>
      <c r="H22" s="134">
        <v>0.22</v>
      </c>
      <c r="I22" s="75">
        <f t="shared" si="2"/>
        <v>0</v>
      </c>
    </row>
    <row r="23" spans="1:9" ht="16.5" thickBot="1">
      <c r="A23" s="168" t="s">
        <v>184</v>
      </c>
      <c r="B23" s="173" t="s">
        <v>270</v>
      </c>
      <c r="C23" s="174" t="s">
        <v>14</v>
      </c>
      <c r="D23" s="175"/>
      <c r="E23" s="132">
        <v>1200</v>
      </c>
      <c r="F23" s="152"/>
      <c r="G23" s="171">
        <f t="shared" si="3"/>
        <v>0</v>
      </c>
      <c r="H23" s="134">
        <v>0.22</v>
      </c>
      <c r="I23" s="75">
        <f>G23+(G23*H23)</f>
        <v>0</v>
      </c>
    </row>
    <row r="24" spans="1:9" ht="16.5" thickBot="1">
      <c r="A24" s="168" t="s">
        <v>185</v>
      </c>
      <c r="B24" s="173" t="s">
        <v>271</v>
      </c>
      <c r="C24" s="174" t="s">
        <v>14</v>
      </c>
      <c r="D24" s="175"/>
      <c r="E24" s="132">
        <v>1200</v>
      </c>
      <c r="F24" s="152"/>
      <c r="G24" s="171">
        <f t="shared" ref="G24" si="8">E24*F24</f>
        <v>0</v>
      </c>
      <c r="H24" s="134">
        <v>0.22</v>
      </c>
      <c r="I24" s="75">
        <f>G24+(G24*H24)</f>
        <v>0</v>
      </c>
    </row>
    <row r="25" spans="1:9" ht="45.75" thickBot="1">
      <c r="A25" s="168" t="s">
        <v>186</v>
      </c>
      <c r="B25" s="173" t="s">
        <v>281</v>
      </c>
      <c r="C25" s="174" t="s">
        <v>25</v>
      </c>
      <c r="D25" s="175"/>
      <c r="E25" s="132">
        <v>1200</v>
      </c>
      <c r="F25" s="152"/>
      <c r="G25" s="171">
        <f t="shared" ref="G25" si="9">E25*F25</f>
        <v>0</v>
      </c>
      <c r="H25" s="134">
        <v>0.22</v>
      </c>
      <c r="I25" s="75">
        <f>G25+(G25*H25)</f>
        <v>0</v>
      </c>
    </row>
    <row r="26" spans="1:9" ht="45.75" thickBot="1">
      <c r="A26" s="168" t="s">
        <v>187</v>
      </c>
      <c r="B26" s="87" t="s">
        <v>277</v>
      </c>
      <c r="C26" s="66" t="s">
        <v>135</v>
      </c>
      <c r="D26" s="131"/>
      <c r="E26" s="132">
        <v>1200</v>
      </c>
      <c r="F26" s="152"/>
      <c r="G26" s="171">
        <f t="shared" ref="G26:G33" si="10">E26*F26</f>
        <v>0</v>
      </c>
      <c r="H26" s="134">
        <v>0.22</v>
      </c>
      <c r="I26" s="75">
        <f t="shared" ref="I26:I33" si="11">G26+(G26*H26)</f>
        <v>0</v>
      </c>
    </row>
    <row r="27" spans="1:9" ht="30.75" thickBot="1">
      <c r="A27" s="168" t="s">
        <v>188</v>
      </c>
      <c r="B27" s="173" t="s">
        <v>278</v>
      </c>
      <c r="C27" s="174" t="s">
        <v>14</v>
      </c>
      <c r="D27" s="175"/>
      <c r="E27" s="132">
        <v>1200</v>
      </c>
      <c r="F27" s="152"/>
      <c r="G27" s="171">
        <f t="shared" si="10"/>
        <v>0</v>
      </c>
      <c r="H27" s="134">
        <v>0.22</v>
      </c>
      <c r="I27" s="75">
        <f t="shared" si="11"/>
        <v>0</v>
      </c>
    </row>
    <row r="28" spans="1:9" ht="30.75" thickBot="1">
      <c r="A28" s="168" t="s">
        <v>189</v>
      </c>
      <c r="B28" s="176" t="s">
        <v>279</v>
      </c>
      <c r="C28" s="174" t="s">
        <v>14</v>
      </c>
      <c r="D28" s="175"/>
      <c r="E28" s="132">
        <v>1200</v>
      </c>
      <c r="F28" s="152"/>
      <c r="G28" s="171">
        <f t="shared" si="10"/>
        <v>0</v>
      </c>
      <c r="H28" s="134">
        <v>0.22</v>
      </c>
      <c r="I28" s="75">
        <f t="shared" si="11"/>
        <v>0</v>
      </c>
    </row>
    <row r="29" spans="1:9" ht="30.75" thickBot="1">
      <c r="A29" s="168" t="s">
        <v>190</v>
      </c>
      <c r="B29" s="173" t="s">
        <v>276</v>
      </c>
      <c r="C29" s="174" t="s">
        <v>25</v>
      </c>
      <c r="D29" s="175"/>
      <c r="E29" s="132">
        <v>200</v>
      </c>
      <c r="F29" s="152"/>
      <c r="G29" s="171">
        <f t="shared" si="10"/>
        <v>0</v>
      </c>
      <c r="H29" s="134">
        <v>0.22</v>
      </c>
      <c r="I29" s="75">
        <f t="shared" si="11"/>
        <v>0</v>
      </c>
    </row>
    <row r="30" spans="1:9" ht="30.75" thickBot="1">
      <c r="A30" s="168" t="s">
        <v>191</v>
      </c>
      <c r="B30" s="173" t="s">
        <v>275</v>
      </c>
      <c r="C30" s="174" t="s">
        <v>25</v>
      </c>
      <c r="D30" s="175"/>
      <c r="E30" s="132">
        <v>200</v>
      </c>
      <c r="F30" s="152"/>
      <c r="G30" s="171">
        <f t="shared" si="10"/>
        <v>0</v>
      </c>
      <c r="H30" s="134">
        <v>0.22</v>
      </c>
      <c r="I30" s="75">
        <f t="shared" si="11"/>
        <v>0</v>
      </c>
    </row>
    <row r="31" spans="1:9" ht="30.75" thickBot="1">
      <c r="A31" s="168" t="s">
        <v>192</v>
      </c>
      <c r="B31" s="173" t="s">
        <v>274</v>
      </c>
      <c r="C31" s="174" t="s">
        <v>25</v>
      </c>
      <c r="D31" s="175"/>
      <c r="E31" s="132">
        <v>200</v>
      </c>
      <c r="F31" s="152"/>
      <c r="G31" s="171">
        <f t="shared" si="10"/>
        <v>0</v>
      </c>
      <c r="H31" s="134">
        <v>0.22</v>
      </c>
      <c r="I31" s="75">
        <f t="shared" si="11"/>
        <v>0</v>
      </c>
    </row>
    <row r="32" spans="1:9" ht="30.75" thickBot="1">
      <c r="A32" s="168" t="s">
        <v>193</v>
      </c>
      <c r="B32" s="173" t="s">
        <v>273</v>
      </c>
      <c r="C32" s="174" t="s">
        <v>25</v>
      </c>
      <c r="D32" s="175"/>
      <c r="E32" s="132">
        <v>200</v>
      </c>
      <c r="F32" s="152"/>
      <c r="G32" s="171">
        <f t="shared" si="10"/>
        <v>0</v>
      </c>
      <c r="H32" s="134">
        <v>0.22</v>
      </c>
      <c r="I32" s="75">
        <f t="shared" si="11"/>
        <v>0</v>
      </c>
    </row>
    <row r="33" spans="1:9" ht="30.75" thickBot="1">
      <c r="A33" s="168" t="s">
        <v>194</v>
      </c>
      <c r="B33" s="173" t="s">
        <v>272</v>
      </c>
      <c r="C33" s="174" t="s">
        <v>25</v>
      </c>
      <c r="D33" s="175"/>
      <c r="E33" s="132">
        <v>200</v>
      </c>
      <c r="F33" s="152"/>
      <c r="G33" s="171">
        <f t="shared" si="10"/>
        <v>0</v>
      </c>
      <c r="H33" s="134">
        <v>0.22</v>
      </c>
      <c r="I33" s="75">
        <f t="shared" si="11"/>
        <v>0</v>
      </c>
    </row>
    <row r="34" spans="1:9" ht="31.5" customHeight="1" thickBot="1">
      <c r="A34" s="138"/>
      <c r="B34" s="177"/>
      <c r="C34" s="178"/>
      <c r="D34" s="160"/>
      <c r="E34" s="179"/>
      <c r="F34" s="141"/>
      <c r="G34" s="180"/>
      <c r="H34" s="180"/>
      <c r="I34" s="180"/>
    </row>
    <row r="35" spans="1:9" ht="30.75" customHeight="1" thickBot="1">
      <c r="A35" s="94" t="s">
        <v>98</v>
      </c>
      <c r="B35" s="181"/>
      <c r="C35" s="181"/>
      <c r="D35" s="181"/>
      <c r="E35" s="181"/>
      <c r="F35" s="182"/>
      <c r="G35" s="182"/>
      <c r="H35" s="181"/>
      <c r="I35" s="183"/>
    </row>
    <row r="36" spans="1:9" ht="30.75" thickBot="1">
      <c r="A36" s="168" t="s">
        <v>195</v>
      </c>
      <c r="B36" s="162" t="s">
        <v>147</v>
      </c>
      <c r="C36" s="163" t="s">
        <v>5</v>
      </c>
      <c r="D36" s="144"/>
      <c r="E36" s="184">
        <v>12</v>
      </c>
      <c r="F36" s="197"/>
      <c r="G36" s="172">
        <f t="shared" ref="G36:G41" si="12">E36*F36</f>
        <v>0</v>
      </c>
      <c r="H36" s="185">
        <v>0.22</v>
      </c>
      <c r="I36" s="57">
        <f t="shared" ref="I36:I55" si="13">G36+(G36*H36)</f>
        <v>0</v>
      </c>
    </row>
    <row r="37" spans="1:9" ht="16.5" thickBot="1">
      <c r="A37" s="168" t="s">
        <v>196</v>
      </c>
      <c r="B37" s="162" t="s">
        <v>146</v>
      </c>
      <c r="C37" s="163" t="s">
        <v>5</v>
      </c>
      <c r="D37" s="144"/>
      <c r="E37" s="184">
        <v>10</v>
      </c>
      <c r="F37" s="197"/>
      <c r="G37" s="172">
        <f t="shared" si="12"/>
        <v>0</v>
      </c>
      <c r="H37" s="185">
        <v>0.22</v>
      </c>
      <c r="I37" s="57">
        <f t="shared" si="13"/>
        <v>0</v>
      </c>
    </row>
    <row r="38" spans="1:9" ht="16.5" thickBot="1">
      <c r="A38" s="168" t="s">
        <v>197</v>
      </c>
      <c r="B38" s="162" t="s">
        <v>10</v>
      </c>
      <c r="C38" s="163" t="s">
        <v>9</v>
      </c>
      <c r="D38" s="144"/>
      <c r="E38" s="184">
        <v>10</v>
      </c>
      <c r="F38" s="197"/>
      <c r="G38" s="172">
        <f t="shared" si="12"/>
        <v>0</v>
      </c>
      <c r="H38" s="185">
        <v>0.22</v>
      </c>
      <c r="I38" s="57">
        <f t="shared" si="13"/>
        <v>0</v>
      </c>
    </row>
    <row r="39" spans="1:9" ht="16.5" thickBot="1">
      <c r="A39" s="168" t="s">
        <v>198</v>
      </c>
      <c r="B39" s="162" t="s">
        <v>144</v>
      </c>
      <c r="C39" s="163" t="s">
        <v>5</v>
      </c>
      <c r="D39" s="144"/>
      <c r="E39" s="184">
        <v>500</v>
      </c>
      <c r="F39" s="197"/>
      <c r="G39" s="172">
        <f t="shared" si="12"/>
        <v>0</v>
      </c>
      <c r="H39" s="185">
        <v>0.22</v>
      </c>
      <c r="I39" s="57">
        <f t="shared" ref="I39" si="14">G39+(G39*H39)</f>
        <v>0</v>
      </c>
    </row>
    <row r="40" spans="1:9" ht="16.5" thickBot="1">
      <c r="A40" s="168" t="s">
        <v>199</v>
      </c>
      <c r="B40" s="162" t="s">
        <v>284</v>
      </c>
      <c r="C40" s="163" t="s">
        <v>5</v>
      </c>
      <c r="D40" s="144"/>
      <c r="E40" s="184">
        <v>200</v>
      </c>
      <c r="F40" s="197"/>
      <c r="G40" s="172">
        <f t="shared" si="12"/>
        <v>0</v>
      </c>
      <c r="H40" s="185">
        <v>0.22</v>
      </c>
      <c r="I40" s="57">
        <f t="shared" si="13"/>
        <v>0</v>
      </c>
    </row>
    <row r="41" spans="1:9" ht="16.5" thickBot="1">
      <c r="A41" s="168" t="s">
        <v>200</v>
      </c>
      <c r="B41" s="162" t="s">
        <v>145</v>
      </c>
      <c r="C41" s="163" t="s">
        <v>5</v>
      </c>
      <c r="D41" s="144"/>
      <c r="E41" s="184">
        <v>50</v>
      </c>
      <c r="F41" s="197"/>
      <c r="G41" s="172">
        <f t="shared" si="12"/>
        <v>0</v>
      </c>
      <c r="H41" s="185">
        <v>0.22</v>
      </c>
      <c r="I41" s="57">
        <f t="shared" si="13"/>
        <v>0</v>
      </c>
    </row>
    <row r="42" spans="1:9" ht="16.5" thickBot="1">
      <c r="A42" s="168" t="s">
        <v>201</v>
      </c>
      <c r="B42" s="87" t="s">
        <v>95</v>
      </c>
      <c r="C42" s="66" t="s">
        <v>9</v>
      </c>
      <c r="D42" s="66"/>
      <c r="E42" s="186">
        <v>10</v>
      </c>
      <c r="F42" s="194"/>
      <c r="G42" s="187">
        <f t="shared" ref="G42:G55" si="15">E42*F42</f>
        <v>0</v>
      </c>
      <c r="H42" s="185">
        <v>0.22</v>
      </c>
      <c r="I42" s="57">
        <f t="shared" si="13"/>
        <v>0</v>
      </c>
    </row>
    <row r="43" spans="1:9" ht="30.75" thickBot="1">
      <c r="A43" s="168" t="s">
        <v>202</v>
      </c>
      <c r="B43" s="87" t="s">
        <v>136</v>
      </c>
      <c r="C43" s="66" t="s">
        <v>9</v>
      </c>
      <c r="D43" s="66"/>
      <c r="E43" s="186">
        <v>10</v>
      </c>
      <c r="F43" s="194"/>
      <c r="G43" s="187">
        <f>E43*F43</f>
        <v>0</v>
      </c>
      <c r="H43" s="185">
        <v>0.22</v>
      </c>
      <c r="I43" s="57">
        <f>G43+(G43*H43)</f>
        <v>0</v>
      </c>
    </row>
    <row r="44" spans="1:9" ht="16.5" thickBot="1">
      <c r="A44" s="168" t="s">
        <v>203</v>
      </c>
      <c r="B44" s="87" t="s">
        <v>50</v>
      </c>
      <c r="C44" s="66" t="s">
        <v>9</v>
      </c>
      <c r="D44" s="66"/>
      <c r="E44" s="188">
        <v>50</v>
      </c>
      <c r="F44" s="117"/>
      <c r="G44" s="189">
        <f t="shared" si="15"/>
        <v>0</v>
      </c>
      <c r="H44" s="58">
        <v>0.22</v>
      </c>
      <c r="I44" s="57">
        <f t="shared" si="13"/>
        <v>0</v>
      </c>
    </row>
    <row r="45" spans="1:9" ht="30.75" thickBot="1">
      <c r="A45" s="168" t="s">
        <v>204</v>
      </c>
      <c r="B45" s="87" t="s">
        <v>137</v>
      </c>
      <c r="C45" s="66" t="s">
        <v>9</v>
      </c>
      <c r="D45" s="66"/>
      <c r="E45" s="188">
        <v>20</v>
      </c>
      <c r="F45" s="194"/>
      <c r="G45" s="187">
        <f>E45*F45</f>
        <v>0</v>
      </c>
      <c r="H45" s="58">
        <v>0.22</v>
      </c>
      <c r="I45" s="57">
        <f>G45+(G45*H45)</f>
        <v>0</v>
      </c>
    </row>
    <row r="46" spans="1:9" ht="16.5" thickBot="1">
      <c r="A46" s="168" t="s">
        <v>205</v>
      </c>
      <c r="B46" s="87" t="s">
        <v>51</v>
      </c>
      <c r="C46" s="66" t="s">
        <v>9</v>
      </c>
      <c r="D46" s="66"/>
      <c r="E46" s="188">
        <v>300</v>
      </c>
      <c r="F46" s="194"/>
      <c r="G46" s="187">
        <f t="shared" si="15"/>
        <v>0</v>
      </c>
      <c r="H46" s="58">
        <v>0.22</v>
      </c>
      <c r="I46" s="57">
        <f t="shared" si="13"/>
        <v>0</v>
      </c>
    </row>
    <row r="47" spans="1:9" ht="16.5" thickBot="1">
      <c r="A47" s="168" t="s">
        <v>206</v>
      </c>
      <c r="B47" s="87" t="s">
        <v>138</v>
      </c>
      <c r="C47" s="66" t="s">
        <v>9</v>
      </c>
      <c r="D47" s="66"/>
      <c r="E47" s="188">
        <v>100</v>
      </c>
      <c r="F47" s="195"/>
      <c r="G47" s="187">
        <f>E47*F47</f>
        <v>0</v>
      </c>
      <c r="H47" s="58">
        <v>0.22</v>
      </c>
      <c r="I47" s="57">
        <f>G47+(G47*H47)</f>
        <v>0</v>
      </c>
    </row>
    <row r="48" spans="1:9" ht="16.5" thickBot="1">
      <c r="A48" s="168" t="s">
        <v>207</v>
      </c>
      <c r="B48" s="87" t="s">
        <v>52</v>
      </c>
      <c r="C48" s="66" t="s">
        <v>9</v>
      </c>
      <c r="D48" s="66"/>
      <c r="E48" s="186">
        <v>1200</v>
      </c>
      <c r="F48" s="196"/>
      <c r="G48" s="190">
        <f t="shared" si="15"/>
        <v>0</v>
      </c>
      <c r="H48" s="58">
        <v>0.22</v>
      </c>
      <c r="I48" s="57">
        <f t="shared" si="13"/>
        <v>0</v>
      </c>
    </row>
    <row r="49" spans="1:9" ht="16.5" thickBot="1">
      <c r="A49" s="168" t="s">
        <v>208</v>
      </c>
      <c r="B49" s="87" t="s">
        <v>139</v>
      </c>
      <c r="C49" s="66" t="s">
        <v>9</v>
      </c>
      <c r="D49" s="66"/>
      <c r="E49" s="188">
        <v>400</v>
      </c>
      <c r="F49" s="117"/>
      <c r="G49" s="187">
        <f>E49*F49</f>
        <v>0</v>
      </c>
      <c r="H49" s="58">
        <v>0.22</v>
      </c>
      <c r="I49" s="57">
        <f>G49+(G49*H49)</f>
        <v>0</v>
      </c>
    </row>
    <row r="50" spans="1:9" ht="16.5" thickBot="1">
      <c r="A50" s="168" t="s">
        <v>209</v>
      </c>
      <c r="B50" s="87" t="s">
        <v>53</v>
      </c>
      <c r="C50" s="66" t="s">
        <v>9</v>
      </c>
      <c r="D50" s="66"/>
      <c r="E50" s="188">
        <v>50</v>
      </c>
      <c r="F50" s="194"/>
      <c r="G50" s="187">
        <f t="shared" si="15"/>
        <v>0</v>
      </c>
      <c r="H50" s="58">
        <v>0.22</v>
      </c>
      <c r="I50" s="57">
        <f t="shared" si="13"/>
        <v>0</v>
      </c>
    </row>
    <row r="51" spans="1:9" ht="16.5" thickBot="1">
      <c r="A51" s="168" t="s">
        <v>210</v>
      </c>
      <c r="B51" s="87" t="s">
        <v>140</v>
      </c>
      <c r="C51" s="66" t="s">
        <v>9</v>
      </c>
      <c r="D51" s="66"/>
      <c r="E51" s="188">
        <v>30</v>
      </c>
      <c r="F51" s="194"/>
      <c r="G51" s="187">
        <f>E51*F51</f>
        <v>0</v>
      </c>
      <c r="H51" s="58">
        <v>0.22</v>
      </c>
      <c r="I51" s="57">
        <f>G51+(G51*H51)</f>
        <v>0</v>
      </c>
    </row>
    <row r="52" spans="1:9" ht="16.5" thickBot="1">
      <c r="A52" s="168" t="s">
        <v>211</v>
      </c>
      <c r="B52" s="87" t="s">
        <v>54</v>
      </c>
      <c r="C52" s="66" t="s">
        <v>9</v>
      </c>
      <c r="D52" s="66"/>
      <c r="E52" s="188">
        <v>10</v>
      </c>
      <c r="F52" s="194"/>
      <c r="G52" s="187">
        <f t="shared" si="15"/>
        <v>0</v>
      </c>
      <c r="H52" s="58">
        <v>0.22</v>
      </c>
      <c r="I52" s="57">
        <f t="shared" si="13"/>
        <v>0</v>
      </c>
    </row>
    <row r="53" spans="1:9" ht="16.5" thickBot="1">
      <c r="A53" s="168" t="s">
        <v>212</v>
      </c>
      <c r="B53" s="87" t="s">
        <v>55</v>
      </c>
      <c r="C53" s="66" t="s">
        <v>9</v>
      </c>
      <c r="D53" s="66"/>
      <c r="E53" s="188">
        <v>10</v>
      </c>
      <c r="F53" s="194"/>
      <c r="G53" s="187">
        <f t="shared" si="15"/>
        <v>0</v>
      </c>
      <c r="H53" s="58">
        <v>0.22</v>
      </c>
      <c r="I53" s="57">
        <f t="shared" si="13"/>
        <v>0</v>
      </c>
    </row>
    <row r="54" spans="1:9" ht="16.5" thickBot="1">
      <c r="A54" s="168" t="s">
        <v>213</v>
      </c>
      <c r="B54" s="87" t="s">
        <v>56</v>
      </c>
      <c r="C54" s="66" t="s">
        <v>9</v>
      </c>
      <c r="D54" s="66"/>
      <c r="E54" s="188">
        <v>200</v>
      </c>
      <c r="F54" s="194"/>
      <c r="G54" s="187">
        <f t="shared" si="15"/>
        <v>0</v>
      </c>
      <c r="H54" s="58">
        <v>0.22</v>
      </c>
      <c r="I54" s="57">
        <f t="shared" si="13"/>
        <v>0</v>
      </c>
    </row>
    <row r="55" spans="1:9" ht="16.5" thickBot="1">
      <c r="A55" s="168" t="s">
        <v>285</v>
      </c>
      <c r="B55" s="87" t="s">
        <v>57</v>
      </c>
      <c r="C55" s="66" t="s">
        <v>9</v>
      </c>
      <c r="D55" s="66"/>
      <c r="E55" s="188">
        <v>150</v>
      </c>
      <c r="F55" s="194"/>
      <c r="G55" s="187">
        <f t="shared" si="15"/>
        <v>0</v>
      </c>
      <c r="H55" s="58">
        <v>0.22</v>
      </c>
      <c r="I55" s="57">
        <f t="shared" si="13"/>
        <v>0</v>
      </c>
    </row>
    <row r="56" spans="1:9" ht="16.5" thickBot="1">
      <c r="A56" s="147"/>
      <c r="B56" s="130"/>
      <c r="C56" s="191"/>
      <c r="D56" s="148"/>
      <c r="E56" s="192"/>
      <c r="F56" s="137"/>
      <c r="G56" s="172"/>
      <c r="H56" s="172"/>
      <c r="I56" s="172"/>
    </row>
    <row r="57" spans="1:9" ht="32.25" thickBot="1">
      <c r="A57" s="150"/>
      <c r="B57" s="150"/>
      <c r="C57" s="150"/>
      <c r="D57" s="150"/>
      <c r="E57" s="150"/>
      <c r="F57" s="124" t="s">
        <v>69</v>
      </c>
      <c r="G57" s="172">
        <f>SUM(G5:G56)</f>
        <v>0</v>
      </c>
      <c r="H57" s="151" t="s">
        <v>110</v>
      </c>
      <c r="I57" s="172">
        <f>SUM(I5:I56)</f>
        <v>0</v>
      </c>
    </row>
  </sheetData>
  <sheetProtection algorithmName="SHA-512" hashValue="DoKP2MBe0qhU1QRy5lHF1I3rW8Qqbttbd1gFTCZBUAf4ArmW//9TUxNNWSKaYmJBrJo5RT7Q6f6sK1VuqEXWKA==" saltValue="Fv6SVml2TEbC3cs5WfUoLw==" spinCount="100000" sheet="1" objects="1" scenarios="1"/>
  <mergeCells count="5">
    <mergeCell ref="A4:I4"/>
    <mergeCell ref="A13:I13"/>
    <mergeCell ref="A35:I35"/>
    <mergeCell ref="A17:I17"/>
    <mergeCell ref="A1:I1"/>
  </mergeCells>
  <pageMargins left="0.7" right="0.7" top="0.75" bottom="0.75" header="0.3" footer="0.3"/>
  <pageSetup paperSize="9" scale="68" orientation="portrait" r:id="rId1"/>
  <rowBreaks count="1" manualBreakCount="1">
    <brk id="39"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REKAPITULACIJA</vt:lpstr>
      <vt:lpstr>čiščenje cest in parkirišč</vt:lpstr>
      <vt:lpstr>košnja trave</vt:lpstr>
      <vt:lpstr>barvanje označb</vt:lpstr>
      <vt:lpstr>vzdrževanje meteornih sistemov</vt:lpstr>
      <vt:lpstr>zimska služba</vt:lpstr>
      <vt:lpstr>pregledniško-interventna sluzba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primoz korbar</dc:creator>
  <cp:lastModifiedBy>Jure</cp:lastModifiedBy>
  <cp:lastPrinted>2023-02-28T12:06:55Z</cp:lastPrinted>
  <dcterms:created xsi:type="dcterms:W3CDTF">2020-03-17T10:42:07Z</dcterms:created>
  <dcterms:modified xsi:type="dcterms:W3CDTF">2023-03-14T18:27:55Z</dcterms:modified>
</cp:coreProperties>
</file>