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Darko\Javno naročanje\sanacija skalni podor\Objava\"/>
    </mc:Choice>
  </mc:AlternateContent>
  <xr:revisionPtr revIDLastSave="0" documentId="8_{C93B13C8-1F4E-474F-87CC-91E859AA9D0D}" xr6:coauthVersionLast="47" xr6:coauthVersionMax="47" xr10:uidLastSave="{00000000-0000-0000-0000-000000000000}"/>
  <bookViews>
    <workbookView xWindow="28680" yWindow="-120" windowWidth="29040" windowHeight="15840" tabRatio="878" activeTab="1" xr2:uid="{00000000-000D-0000-FFFF-FFFF00000000}"/>
  </bookViews>
  <sheets>
    <sheet name="REKAPITULACIJA" sheetId="1" r:id="rId1"/>
    <sheet name="PODROBNO" sheetId="2" r:id="rId2"/>
  </sheets>
  <definedNames>
    <definedName name="_xlnm.Print_Area" localSheetId="1">PODROBNO!$A$1:$G$85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50" i="2" l="1"/>
  <c r="G56" i="2"/>
  <c r="G57" i="2"/>
  <c r="G68" i="2"/>
  <c r="G69" i="2"/>
  <c r="G70" i="2"/>
  <c r="G71" i="2"/>
  <c r="G72" i="2"/>
  <c r="G73" i="2"/>
  <c r="G76" i="2"/>
  <c r="G77" i="2"/>
  <c r="G81" i="2" l="1"/>
  <c r="G82" i="2" s="1"/>
  <c r="G58" i="2"/>
  <c r="G59" i="2" s="1"/>
  <c r="G60" i="2" s="1"/>
  <c r="G16" i="2"/>
  <c r="G14" i="2"/>
  <c r="G34" i="2" l="1"/>
  <c r="G33" i="2"/>
  <c r="G31" i="2"/>
  <c r="G30" i="2"/>
  <c r="G36" i="2" l="1"/>
  <c r="D7" i="1" s="1"/>
  <c r="D8" i="1" l="1"/>
  <c r="G37" i="2"/>
  <c r="G38" i="2" s="1"/>
  <c r="G39" i="2" s="1"/>
  <c r="G40" i="2" s="1"/>
  <c r="G83" i="2" l="1"/>
  <c r="D9" i="1" s="1"/>
  <c r="G15" i="2"/>
  <c r="G13" i="2"/>
  <c r="G12" i="2"/>
  <c r="G11" i="2"/>
  <c r="G10" i="2"/>
  <c r="G84" i="2" l="1"/>
  <c r="G85" i="2" s="1"/>
  <c r="G9" i="2"/>
  <c r="G8" i="2"/>
  <c r="G19" i="2" l="1"/>
  <c r="G20" i="2" s="1"/>
  <c r="G21" i="2" s="1"/>
  <c r="G22" i="2" l="1"/>
  <c r="G23" i="2" s="1"/>
  <c r="D6" i="1"/>
  <c r="D10" i="1" s="1"/>
  <c r="D15" i="1" s="1"/>
  <c r="D16" i="1" s="1"/>
  <c r="D17" i="1" s="1"/>
</calcChain>
</file>

<file path=xl/sharedStrings.xml><?xml version="1.0" encoding="utf-8"?>
<sst xmlns="http://schemas.openxmlformats.org/spreadsheetml/2006/main" count="144" uniqueCount="88">
  <si>
    <t xml:space="preserve">REKAPITULACIJA </t>
  </si>
  <si>
    <t>SKUPAJ</t>
  </si>
  <si>
    <t>Nepredvidena dela</t>
  </si>
  <si>
    <t>SKUPAJ z nepredvidenimi deli</t>
  </si>
  <si>
    <t>DDV  22%</t>
  </si>
  <si>
    <t>SKUPAJ Z DDV</t>
  </si>
  <si>
    <t xml:space="preserve">SKLOP 0: </t>
  </si>
  <si>
    <t>PREDDELA</t>
  </si>
  <si>
    <t xml:space="preserve">SKLOP 1: </t>
  </si>
  <si>
    <t>SKLOP 2:</t>
  </si>
  <si>
    <t>TUJE STORITVE</t>
  </si>
  <si>
    <t>Opis postavke</t>
  </si>
  <si>
    <t>Količina</t>
  </si>
  <si>
    <t>Zap. Št.</t>
  </si>
  <si>
    <t>EM</t>
  </si>
  <si>
    <t>Cena/EM</t>
  </si>
  <si>
    <t>Vrednost</t>
  </si>
  <si>
    <t>A</t>
  </si>
  <si>
    <t>kos</t>
  </si>
  <si>
    <t>1</t>
  </si>
  <si>
    <t xml:space="preserve">kos </t>
  </si>
  <si>
    <t>kom</t>
  </si>
  <si>
    <t>ur</t>
  </si>
  <si>
    <t>SKUPAJ SKLOP 0: PREDDELA</t>
  </si>
  <si>
    <t>SKLOP 0:  PREDDELA</t>
  </si>
  <si>
    <t xml:space="preserve">PRIPRAVLJALNA DELA </t>
  </si>
  <si>
    <t xml:space="preserve">Izravnava terena na trasi podajno-lovilne ograje v trdni kamnini </t>
  </si>
  <si>
    <t>m3</t>
  </si>
  <si>
    <t>m1</t>
  </si>
  <si>
    <t>Zakoličba linije podajno lovilnih  sistemov in palisad</t>
  </si>
  <si>
    <t>B</t>
  </si>
  <si>
    <t>3.1</t>
  </si>
  <si>
    <t>3.2</t>
  </si>
  <si>
    <t xml:space="preserve">Geomehanski nadzor </t>
  </si>
  <si>
    <t xml:space="preserve">Projektantski nadzor </t>
  </si>
  <si>
    <t xml:space="preserve">Izdelava projektne dokumentacije za projekt izvedenih del </t>
  </si>
  <si>
    <t>OPOMBA:</t>
  </si>
  <si>
    <t xml:space="preserve">Posek in odstranitev grmovja in dreves  s premerom debla do 10 cm, skupaj z odvozom na trajno deponijo, vključno s stroški deponiranja </t>
  </si>
  <si>
    <t xml:space="preserve">Posek in odstranitev grmovja in dreves  s premerom debla od 10 - 30  cm, skupaj z odvozom na trajno deponijo, vključno s stroški deponiranja </t>
  </si>
  <si>
    <t xml:space="preserve">Posek in odstranitev grmovja in dreves  s premerom debla od 30 - 60  cm, skupaj z odvozom na trajno deponijo, vključno s stroški deponiranja </t>
  </si>
  <si>
    <t xml:space="preserve">Posek in odstranitev grmovja in dreves  s premerom debla  nad 60  cm, skupaj z odvozom na trajno deponijo, vključno s stroški deponiranja </t>
  </si>
  <si>
    <t xml:space="preserve">Organizacija gradbišča in vzpostavitev manipulativnih delovnih platojev za nemoteno izvedbo sanacijskih geotehničnih del </t>
  </si>
  <si>
    <t>Geodetski posnetek novega stanja.</t>
  </si>
  <si>
    <t>DDV 22%</t>
  </si>
  <si>
    <t>SKUPAJ VSE Z DDV</t>
  </si>
  <si>
    <t>SKUPAJ VSE BREZ DDV</t>
  </si>
  <si>
    <t>Ureditev dostopne poti, delovnega platoja za kontejner</t>
  </si>
  <si>
    <t xml:space="preserve">Alpinistični pregled brežine, škarpiranje terena, odstranitev labilnih blokov-ročno in z uporabo hidravličnih batov, označitev stabilnih blokov z rdečin sprejem (območje strme brežine in vertikalne ter previsne stene) skupaj z odvozom blokov na deponijo v radiju 25 km </t>
  </si>
  <si>
    <t>SKLOP 1:  POSTAVITEV PODAJNO LOVILNIH SISTEMOV PLO-1</t>
  </si>
  <si>
    <t>7.</t>
  </si>
  <si>
    <t>Testiranje sider (celoviti napenjalni preizkus )</t>
  </si>
  <si>
    <t>8.</t>
  </si>
  <si>
    <t>Odvzem vzorcev cementne suspenzije, enoosna tlačna trdnost in upogibna trdnost (standardne prizme; 1 kos = 3 prizme).</t>
  </si>
  <si>
    <t xml:space="preserve"> / </t>
  </si>
  <si>
    <r>
      <t>Tehnološko varnostni elaborat</t>
    </r>
    <r>
      <rPr>
        <b/>
        <sz val="10"/>
        <rFont val="Calibri"/>
        <family val="2"/>
        <charset val="238"/>
      </rPr>
      <t xml:space="preserve"> (v ceni del izvajalca)</t>
    </r>
  </si>
  <si>
    <r>
      <t>Tehnološko ekonomski elaborat in analiza cene</t>
    </r>
    <r>
      <rPr>
        <b/>
        <sz val="10"/>
        <rFont val="Calibri"/>
        <family val="2"/>
        <charset val="238"/>
      </rPr>
      <t xml:space="preserve"> (v ceni del izvajalca)</t>
    </r>
  </si>
  <si>
    <t xml:space="preserve">Dobava in postavitev opozorilnih tabel (pozor padanje kamenja) </t>
  </si>
  <si>
    <t>9.</t>
  </si>
  <si>
    <t>10.</t>
  </si>
  <si>
    <t>11.</t>
  </si>
  <si>
    <t>12.</t>
  </si>
  <si>
    <t xml:space="preserve">Strojno pometanje ceste in ureditev bankin na celotnem odseku izvedbe del. </t>
  </si>
  <si>
    <t>POSTAVITEV PODAJNO LOVILNIH SISTEMOV PLO-1</t>
  </si>
  <si>
    <t>POSTAVITEV PLO -1</t>
  </si>
  <si>
    <t>Izvedba  ukrepov za zaščito hiš in ceste Križevska vas pred padajočim kamenjem - PLO-1</t>
  </si>
  <si>
    <t>SKUPAJ SKLOP 1:  OGRAJE PLO-1</t>
  </si>
  <si>
    <t xml:space="preserve">SKUPAJ SKLOP 2:  VGRADNJA TEŽKE MREŽE PO POBOČJU </t>
  </si>
  <si>
    <t xml:space="preserve">VGRADNJA TEŽKE MREŽE PO POBOČJU </t>
  </si>
  <si>
    <t>Izravnava terena v trasi podajno lovilnih ograj ograj v mehki do trdi kamnini (strojno, ročno) zta potrebe maksimalnega prilagajanje spodnje jeklenice terenu.</t>
  </si>
  <si>
    <t>m</t>
  </si>
  <si>
    <t>3</t>
  </si>
  <si>
    <t>4.1</t>
  </si>
  <si>
    <t>Zahteve, ki jih mora sistem izpolnjevati:
# Sistem mora omogočati izvedbo zapiranja grape z mrežo enake kvalitete kot je uporabljena v samem sistemu
# Sistem mora omogočati izvedbo vmesnih opor pri linijah, ki presegajo dolžino 80-100 m
# Sistem mora omogočati neposredno sidranje v skalno steno, brez končnega stebra
# Pred začetkom del mora proizvajalec sistema zagotoviti natančna navodila za vgradnjo sistema z opisom rešitev za vgradnjo v primeru terenskih posebnosti (veliki lomi, neravnine, dodatna sidranja, grape in podobno).
# Varovalni sistem mora biti skladen z evropskim tehničnim soglasjem ETAG 027 (sklopi proizvodov za varovanje pred padajočimi skalami).
# Varovalni sistem mora biti razvrščen v MEL kategorijo A.
# Dolžina polja sistema mora biti zaradi razgibanega terena prilagodljiva med 8-12 m
# Varovalni sistem mora omogočati izvedbo vertikalnih  (do 2m) in horizontalnih lomov v liniji (do 40°)
# Vsi vgrajeni materiali iz jekla morajo biti skladni s certifikatom EN 10204 – 2.2 in izdelani v proizvodnji, ki je skladna z ISO9001.</t>
  </si>
  <si>
    <t>4.2</t>
  </si>
  <si>
    <t>4.3</t>
  </si>
  <si>
    <t>4.4</t>
  </si>
  <si>
    <t>4.5</t>
  </si>
  <si>
    <t>Zapiranje vrzeli (gap filling) s kovinsko mrežo enake kvalitete kot je uporabljena v samem podajno lovilnem sistemu, dodatno sidro na vsako polje (Sistemska rešitev po navodilih proizvajalca sistema). Pri ponudbi potrebno upoštevati mrežo, jeklenico, dodatno sidranje in zavore.</t>
  </si>
  <si>
    <t>SISTEM ZA AKTIVNO STABILIZACIJO BREŽIN SKLADNO Z EAD 230025-00-0106 Group 2, Class A</t>
  </si>
  <si>
    <r>
      <t>m</t>
    </r>
    <r>
      <rPr>
        <vertAlign val="superscript"/>
        <sz val="10"/>
        <rFont val="Calibri"/>
        <family val="2"/>
        <charset val="238"/>
      </rPr>
      <t>2</t>
    </r>
  </si>
  <si>
    <t>SKLOP 2:  VGRADNJA VISOKO NATEZNE MREŽE PO POBOČJU</t>
  </si>
  <si>
    <t>Izvajalec del mora pred izvedbo za celoten sistem predložiti evropsko tehnično soglasje ETA in ostala dokazila za zahtevane parametre, po končanju del pa predložiti navodila za vzdrževanje sistema.</t>
  </si>
  <si>
    <r>
      <t xml:space="preserve">V ceno/em vseh postavk je potrebno vključiti vse potrebne stroške za dobavo in transport materialov na mesto montaže in tudi vse stroške za samo montažo. Izvajalec naj sledenje predvidi glede na izbrano tehnologijo del. </t>
    </r>
    <r>
      <rPr>
        <b/>
        <sz val="10"/>
        <rFont val="Calibri"/>
        <family val="2"/>
        <charset val="238"/>
      </rPr>
      <t>Ves vgrajen material mora biti protikorozijsko zaščiteni z vročimpocinkanjem (Zn-Al), skladno s standardom SIST EN 10244-2, stebri pa protikorozijska zaščita z vročim pocinkanjem min. 80μ oz. v skladu s standardom EN ISO 1461.</t>
    </r>
    <r>
      <rPr>
        <sz val="10"/>
        <rFont val="Calibri"/>
        <family val="2"/>
        <charset val="238"/>
      </rPr>
      <t xml:space="preserve"> </t>
    </r>
    <r>
      <rPr>
        <b/>
        <sz val="10"/>
        <rFont val="Calibri"/>
        <family val="2"/>
        <charset val="238"/>
      </rPr>
      <t xml:space="preserve">Sidra protikorozijska zaščita vroče cinkanje. </t>
    </r>
    <r>
      <rPr>
        <sz val="10"/>
        <rFont val="Calibri"/>
        <family val="2"/>
        <charset val="238"/>
      </rPr>
      <t>Cene morajo vsebovati tudi strošek tekoče (notranje) kontrole. Izvajalec del mora pred izvedbo za celoten sistem predložiti evropsko tehnično soglasje EAD 230025-00-0106 Group 2, Class A in ostala dokazila za zahtevane parametre, po končanju del pa predložiti navodila za vzdrževanje sistema.</t>
    </r>
  </si>
  <si>
    <t>SISTEM ZA AKTIVNO STABILIZACIJO BREŽIN - SKLADNO Z EAD 230025-00-0106
Uporablja se lahko samo sistem, ki ima pridobljen ETA na podlagi EAD230025-00-2016. 
Max. raztezek mreže v sistemu je 6,5%.
Mreža visoke natezne trdnosti - 450 m2
Mreža mora biti narejena iz žice visoke natezne trdnosti 1770 N/mm2 (konstrukcija 1 x 3 mm). Maksimalna odprtina okenca mora biti 65 mm. Odpornost mreže na predrtje DR: 180 kN, odpornost mreže na pretrganje na zgornji strani podložne plošče: 90 kN, nosilna odpornost mreže proti nateznim silam v smeri padca brežine (vzporedno s pobočjem): min. 30 kN. Sistem dovoljuje montažo brez prekrivanja. V ceni je vkjučen spojni material, robna jeklenica, vrvna sidra in pasivna sidra.
Podložna plošča P33 – 132 kos
Dimenzije: 330 x 205 mm, teža 2.2 kg, debelina 7 mm, diamantne geometrije
Vrvna sidra - 12 kos
Dvojna spiralna jeklenica z dodatno zavarovano glavo, D=14.5 mm, l=4 m
Sidra GEWI 32 mm, l=4m - 132 kos
Uporabi se lahko tudi druga sidra, enakih lastnosti
Robna jeklenica
D=12 mm, l=155 m
Protikorozijska zaščita
Mreža: Zn95Al5, min 150 g/m2
Podložne plošče in spojni material: vroče cinkano (debelina zaščitne plasti 80 µm)
Za ostalo glej tehnično poročilo.</t>
  </si>
  <si>
    <t>SKLOP 2:  TUJE STORITVE</t>
  </si>
  <si>
    <t>SKUPAJ SKLOP 2:  TUJE STORITVE</t>
  </si>
  <si>
    <r>
      <t xml:space="preserve">PODAJNO LOVILNA OGRAJA  - ETA certificirane lovilne ograje višine  5 m, dolžin 80 m , ENERGIJA 2.000 kJ PREDVIDENIH JE 8 POLJ)
</t>
    </r>
    <r>
      <rPr>
        <sz val="10"/>
        <color theme="1"/>
        <rFont val="Calibri"/>
        <family val="2"/>
        <charset val="238"/>
      </rPr>
      <t xml:space="preserve">Nabava, transport in montaža varovalne podajne lovilne ograje z nominalno višino h = 5 m - višina merjena na sredini vsakega polja sistema. Sidranje s sidri, posredovanimi s strani izdelovalca sistema, predvidene dolžine 3-5 m. 
Vsi vgrajeni materiali morajo biti proizvedeni v skladu z nacionalnim oziroma evropskim tehničnim soglasjem (STS ali ETA) in preskušani po ETAG 027 s pridobljeno oznako CE, kategorija A.  Pred izvedbo mora izvajalec del predložiti vso dokumentacijo naročniku in/ali inženirju v skladu z nacionalno in EU tehnično regulativo.  Alpinistična ročna izvedba del. </t>
    </r>
  </si>
  <si>
    <t>Cene v popisu so cene iz dne maj 2022. Glede na pogostost spreminjanja cen materialov na trgu. Se mora korekcija cen popisa izvesti še na dan razpisa!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</si>
</sst>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 &quot;€&quot;"/>
  </numFmts>
  <fonts count="17" x14ac:knownFonts="1">
    <font>
      <sz val="11"/>
      <color theme="1"/>
      <name val="Calibri"/>
      <family val="2"/>
      <charset val="238"/>
    </font>
    <font>
      <b/>
      <sz val="12"/>
      <name val="Arial"/>
      <family val="2"/>
      <charset val="238"/>
    </font>
    <font>
      <b/>
      <sz val="11"/>
      <name val="Arial"/>
      <family val="2"/>
      <charset val="238"/>
    </font>
    <font>
      <sz val="11"/>
      <name val="Arial"/>
      <family val="2"/>
      <charset val="238"/>
    </font>
    <font>
      <sz val="10"/>
      <name val="Arial"/>
      <family val="2"/>
      <charset val="238"/>
    </font>
    <font>
      <sz val="10"/>
      <name val="Calibri"/>
      <family val="2"/>
      <charset val="238"/>
    </font>
    <font>
      <b/>
      <sz val="10"/>
      <name val="Calibri"/>
      <family val="2"/>
      <charset val="238"/>
    </font>
    <font>
      <sz val="10"/>
      <name val="Arial CE"/>
      <charset val="238"/>
    </font>
    <font>
      <sz val="11"/>
      <color rgb="FFFF0000"/>
      <name val="Calibri"/>
      <family val="2"/>
      <charset val="238"/>
    </font>
    <font>
      <sz val="10"/>
      <name val="Calibri"/>
      <family val="2"/>
    </font>
    <font>
      <b/>
      <sz val="11"/>
      <color theme="1"/>
      <name val="Calibri"/>
      <family val="2"/>
      <charset val="238"/>
    </font>
    <font>
      <sz val="8"/>
      <name val="Calibri"/>
      <family val="2"/>
      <charset val="238"/>
    </font>
    <font>
      <b/>
      <sz val="11"/>
      <color theme="1"/>
      <name val="Arial"/>
      <family val="2"/>
      <charset val="238"/>
    </font>
    <font>
      <b/>
      <sz val="10"/>
      <color theme="1"/>
      <name val="Calibri"/>
      <family val="2"/>
      <charset val="238"/>
    </font>
    <font>
      <sz val="10"/>
      <color theme="1"/>
      <name val="Calibri"/>
      <family val="2"/>
      <charset val="238"/>
    </font>
    <font>
      <vertAlign val="superscript"/>
      <sz val="10"/>
      <name val="Calibri"/>
      <family val="2"/>
      <charset val="238"/>
    </font>
    <font>
      <b/>
      <i/>
      <sz val="10"/>
      <name val="Calibri"/>
      <family val="2"/>
      <charset val="238"/>
    </font>
  </fonts>
  <fills count="2">
    <fill>
      <patternFill patternType="none"/>
    </fill>
    <fill>
      <patternFill patternType="gray125"/>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double">
        <color auto="1"/>
      </left>
      <right style="double">
        <color auto="1"/>
      </right>
      <top style="double">
        <color auto="1"/>
      </top>
      <bottom style="double">
        <color auto="1"/>
      </bottom>
      <diagonal/>
    </border>
    <border>
      <left style="thin">
        <color indexed="64"/>
      </left>
      <right/>
      <top/>
      <bottom style="thin">
        <color indexed="64"/>
      </bottom>
      <diagonal/>
    </border>
  </borders>
  <cellStyleXfs count="2">
    <xf numFmtId="0" fontId="0" fillId="0" borderId="0"/>
    <xf numFmtId="0" fontId="7" fillId="0" borderId="0"/>
  </cellStyleXfs>
  <cellXfs count="119">
    <xf numFmtId="0" fontId="0" fillId="0" borderId="0" xfId="0"/>
    <xf numFmtId="0" fontId="0" fillId="0" borderId="0" xfId="0" applyProtection="1"/>
    <xf numFmtId="0" fontId="1" fillId="0" borderId="0" xfId="0" applyFont="1" applyProtection="1"/>
    <xf numFmtId="165" fontId="0" fillId="0" borderId="0" xfId="0" applyNumberFormat="1" applyAlignment="1" applyProtection="1">
      <alignment horizontal="center"/>
    </xf>
    <xf numFmtId="0" fontId="2" fillId="0" borderId="1" xfId="0" applyFont="1" applyBorder="1" applyAlignment="1" applyProtection="1">
      <alignment vertical="center"/>
    </xf>
    <xf numFmtId="0" fontId="3" fillId="0" borderId="2" xfId="0" applyFont="1" applyBorder="1" applyAlignment="1" applyProtection="1">
      <alignment horizontal="left" vertical="center"/>
    </xf>
    <xf numFmtId="0" fontId="2" fillId="0" borderId="2" xfId="0" applyFont="1" applyBorder="1" applyAlignment="1" applyProtection="1">
      <alignment horizontal="center" vertical="center"/>
    </xf>
    <xf numFmtId="0" fontId="2" fillId="0" borderId="2" xfId="0" applyFont="1" applyBorder="1" applyAlignment="1" applyProtection="1">
      <alignment horizontal="left" vertical="center"/>
    </xf>
    <xf numFmtId="0" fontId="3" fillId="0" borderId="3" xfId="0" applyFont="1" applyBorder="1" applyAlignment="1" applyProtection="1">
      <alignment horizontal="center"/>
    </xf>
    <xf numFmtId="0" fontId="3" fillId="0" borderId="3" xfId="0" applyFont="1" applyBorder="1" applyProtection="1"/>
    <xf numFmtId="165" fontId="3" fillId="0" borderId="3" xfId="0" applyNumberFormat="1" applyFont="1" applyBorder="1" applyAlignment="1" applyProtection="1">
      <alignment horizontal="right"/>
    </xf>
    <xf numFmtId="0" fontId="3" fillId="0" borderId="0" xfId="0" applyFont="1" applyAlignment="1" applyProtection="1">
      <alignment horizontal="center"/>
    </xf>
    <xf numFmtId="0" fontId="3" fillId="0" borderId="0" xfId="0" applyFont="1" applyProtection="1"/>
    <xf numFmtId="0" fontId="2" fillId="0" borderId="1" xfId="0" applyFont="1" applyBorder="1" applyAlignment="1" applyProtection="1">
      <alignment vertical="center" wrapText="1"/>
    </xf>
    <xf numFmtId="0" fontId="4" fillId="0" borderId="12" xfId="0" applyFont="1" applyFill="1" applyBorder="1" applyAlignment="1" applyProtection="1">
      <alignment horizontal="center"/>
    </xf>
    <xf numFmtId="0" fontId="4" fillId="0" borderId="13" xfId="0" applyFont="1" applyFill="1" applyBorder="1" applyAlignment="1" applyProtection="1">
      <alignment horizontal="center"/>
    </xf>
    <xf numFmtId="4" fontId="4" fillId="0" borderId="13" xfId="0" applyNumberFormat="1" applyFont="1" applyFill="1" applyBorder="1" applyAlignment="1" applyProtection="1">
      <alignment horizontal="center"/>
    </xf>
    <xf numFmtId="2" fontId="4" fillId="0" borderId="13" xfId="0" applyNumberFormat="1" applyFont="1" applyFill="1" applyBorder="1" applyAlignment="1" applyProtection="1">
      <alignment horizontal="center"/>
    </xf>
    <xf numFmtId="2" fontId="4" fillId="0" borderId="0" xfId="0" applyNumberFormat="1" applyFont="1" applyFill="1" applyBorder="1" applyAlignment="1" applyProtection="1">
      <alignment horizontal="center"/>
    </xf>
    <xf numFmtId="0" fontId="1" fillId="0" borderId="0" xfId="0" applyFont="1" applyAlignment="1" applyProtection="1"/>
    <xf numFmtId="0" fontId="4" fillId="0" borderId="15" xfId="0" applyFont="1" applyFill="1" applyBorder="1" applyAlignment="1" applyProtection="1">
      <alignment horizontal="center"/>
    </xf>
    <xf numFmtId="0" fontId="2" fillId="0" borderId="1" xfId="0" applyFont="1" applyBorder="1" applyAlignment="1" applyProtection="1">
      <alignment vertical="center"/>
    </xf>
    <xf numFmtId="165" fontId="3" fillId="0" borderId="2" xfId="0" applyNumberFormat="1" applyFont="1" applyBorder="1" applyAlignment="1" applyProtection="1">
      <alignment horizontal="right" vertical="center"/>
    </xf>
    <xf numFmtId="0" fontId="2" fillId="0" borderId="1" xfId="0" applyFont="1" applyBorder="1" applyAlignment="1" applyProtection="1">
      <alignment horizontal="center" vertical="center"/>
    </xf>
    <xf numFmtId="0" fontId="0" fillId="0" borderId="0" xfId="0"/>
    <xf numFmtId="0" fontId="0" fillId="0" borderId="0" xfId="0" applyProtection="1"/>
    <xf numFmtId="0" fontId="3" fillId="0" borderId="2" xfId="0" applyFont="1" applyBorder="1" applyAlignment="1" applyProtection="1">
      <alignment horizontal="center" vertical="center"/>
    </xf>
    <xf numFmtId="0" fontId="3" fillId="0" borderId="2" xfId="0" applyFont="1" applyBorder="1" applyAlignment="1" applyProtection="1">
      <alignment horizontal="left" vertical="center"/>
    </xf>
    <xf numFmtId="0" fontId="3" fillId="0" borderId="0" xfId="0" applyFont="1" applyAlignment="1" applyProtection="1">
      <alignment horizontal="center"/>
    </xf>
    <xf numFmtId="0" fontId="3" fillId="0" borderId="0" xfId="0" applyFont="1" applyProtection="1"/>
    <xf numFmtId="165" fontId="3" fillId="0" borderId="0" xfId="0" applyNumberFormat="1" applyFont="1" applyAlignment="1" applyProtection="1">
      <alignment horizontal="right"/>
    </xf>
    <xf numFmtId="0" fontId="2" fillId="0" borderId="4" xfId="0" applyFont="1" applyFill="1" applyBorder="1" applyAlignment="1" applyProtection="1">
      <alignment vertical="center"/>
    </xf>
    <xf numFmtId="0" fontId="3" fillId="0" borderId="4" xfId="0" applyFont="1" applyBorder="1" applyAlignment="1" applyProtection="1"/>
    <xf numFmtId="0" fontId="3" fillId="0" borderId="4" xfId="0" applyFont="1" applyBorder="1" applyAlignment="1" applyProtection="1">
      <alignment horizontal="right"/>
    </xf>
    <xf numFmtId="0" fontId="2" fillId="0" borderId="1" xfId="0" applyFont="1" applyBorder="1" applyAlignment="1" applyProtection="1">
      <alignment horizontal="left" vertical="center"/>
    </xf>
    <xf numFmtId="0" fontId="2" fillId="0" borderId="5" xfId="0" applyFont="1" applyBorder="1" applyAlignment="1" applyProtection="1">
      <alignment horizontal="right" vertical="center"/>
    </xf>
    <xf numFmtId="0" fontId="2" fillId="0" borderId="6" xfId="0" applyFont="1" applyBorder="1" applyAlignment="1" applyProtection="1">
      <alignment horizontal="center" vertical="center"/>
    </xf>
    <xf numFmtId="0" fontId="2" fillId="0" borderId="6" xfId="0" applyFont="1" applyBorder="1" applyAlignment="1" applyProtection="1">
      <alignment horizontal="left" vertical="center"/>
    </xf>
    <xf numFmtId="0" fontId="3" fillId="0" borderId="7" xfId="0" applyFont="1" applyBorder="1" applyAlignment="1" applyProtection="1">
      <alignment horizontal="center"/>
    </xf>
    <xf numFmtId="0" fontId="2" fillId="0" borderId="0" xfId="0" applyFont="1" applyBorder="1" applyAlignment="1" applyProtection="1">
      <alignment horizontal="left" vertical="center"/>
    </xf>
    <xf numFmtId="0" fontId="2" fillId="0" borderId="0" xfId="0" applyFont="1" applyBorder="1" applyAlignment="1" applyProtection="1">
      <alignment horizontal="right" vertical="center"/>
    </xf>
    <xf numFmtId="165" fontId="2" fillId="0" borderId="8" xfId="0" applyNumberFormat="1" applyFont="1" applyBorder="1" applyAlignment="1" applyProtection="1">
      <alignment horizontal="right"/>
    </xf>
    <xf numFmtId="0" fontId="3" fillId="0" borderId="9" xfId="0" applyFont="1" applyBorder="1" applyAlignment="1" applyProtection="1">
      <alignment horizontal="center"/>
    </xf>
    <xf numFmtId="0" fontId="2" fillId="0" borderId="10" xfId="0" applyFont="1" applyBorder="1" applyAlignment="1" applyProtection="1">
      <alignment horizontal="left" vertical="center"/>
    </xf>
    <xf numFmtId="0" fontId="2" fillId="0" borderId="10" xfId="0" applyFont="1" applyBorder="1" applyAlignment="1" applyProtection="1">
      <alignment horizontal="right" vertical="center"/>
    </xf>
    <xf numFmtId="165" fontId="2" fillId="0" borderId="11" xfId="0" applyNumberFormat="1" applyFont="1" applyBorder="1" applyAlignment="1" applyProtection="1">
      <alignment horizontal="right"/>
    </xf>
    <xf numFmtId="0" fontId="2" fillId="0" borderId="1" xfId="0" applyFont="1" applyBorder="1" applyAlignment="1" applyProtection="1">
      <alignment horizontal="right" vertical="center"/>
    </xf>
    <xf numFmtId="9" fontId="3" fillId="0" borderId="2" xfId="0" applyNumberFormat="1" applyFont="1" applyBorder="1" applyAlignment="1" applyProtection="1">
      <alignment horizontal="right" vertical="center"/>
    </xf>
    <xf numFmtId="0" fontId="3" fillId="0" borderId="0" xfId="0" applyFont="1" applyBorder="1" applyAlignment="1" applyProtection="1">
      <alignment horizontal="center"/>
    </xf>
    <xf numFmtId="0" fontId="3" fillId="0" borderId="10" xfId="0" applyFont="1" applyBorder="1" applyAlignment="1" applyProtection="1">
      <alignment horizontal="center"/>
    </xf>
    <xf numFmtId="0" fontId="0" fillId="0" borderId="2" xfId="0" applyBorder="1" applyProtection="1"/>
    <xf numFmtId="164" fontId="3" fillId="0" borderId="3" xfId="0" applyNumberFormat="1" applyFont="1" applyBorder="1" applyAlignment="1" applyProtection="1">
      <alignment horizontal="right"/>
    </xf>
    <xf numFmtId="164" fontId="0" fillId="0" borderId="0" xfId="0" applyNumberFormat="1"/>
    <xf numFmtId="164" fontId="2" fillId="0" borderId="5" xfId="0" applyNumberFormat="1" applyFont="1" applyBorder="1" applyAlignment="1" applyProtection="1">
      <alignment horizontal="right" vertical="center"/>
    </xf>
    <xf numFmtId="164" fontId="3" fillId="0" borderId="2" xfId="0" applyNumberFormat="1" applyFont="1" applyBorder="1" applyAlignment="1" applyProtection="1">
      <alignment horizontal="right" vertical="center"/>
    </xf>
    <xf numFmtId="164" fontId="2" fillId="0" borderId="6" xfId="0" applyNumberFormat="1" applyFont="1" applyBorder="1" applyAlignment="1" applyProtection="1">
      <alignment horizontal="left" vertical="center"/>
    </xf>
    <xf numFmtId="164" fontId="2" fillId="0" borderId="8" xfId="0" applyNumberFormat="1" applyFont="1" applyBorder="1" applyAlignment="1" applyProtection="1">
      <alignment horizontal="right"/>
    </xf>
    <xf numFmtId="164" fontId="2" fillId="0" borderId="11" xfId="0" applyNumberFormat="1" applyFont="1" applyBorder="1" applyAlignment="1" applyProtection="1">
      <alignment horizontal="right"/>
    </xf>
    <xf numFmtId="0" fontId="0" fillId="0" borderId="19" xfId="0" applyBorder="1"/>
    <xf numFmtId="0" fontId="2" fillId="0" borderId="19" xfId="0" applyFont="1" applyFill="1" applyBorder="1" applyAlignment="1" applyProtection="1">
      <alignment horizontal="right" vertical="center"/>
    </xf>
    <xf numFmtId="164" fontId="3" fillId="0" borderId="2" xfId="0" applyNumberFormat="1" applyFont="1" applyFill="1" applyBorder="1" applyAlignment="1" applyProtection="1">
      <alignment horizontal="right" vertical="center"/>
    </xf>
    <xf numFmtId="164" fontId="2" fillId="0" borderId="2" xfId="0" applyNumberFormat="1" applyFont="1" applyBorder="1" applyAlignment="1" applyProtection="1">
      <alignment horizontal="right" vertical="center"/>
    </xf>
    <xf numFmtId="164" fontId="3" fillId="0" borderId="0" xfId="0" applyNumberFormat="1" applyFont="1" applyAlignment="1" applyProtection="1">
      <alignment horizontal="right"/>
    </xf>
    <xf numFmtId="164" fontId="10" fillId="0" borderId="19" xfId="0" applyNumberFormat="1" applyFont="1" applyBorder="1"/>
    <xf numFmtId="0" fontId="4" fillId="0" borderId="2" xfId="0" applyFont="1" applyFill="1" applyBorder="1" applyAlignment="1" applyProtection="1">
      <alignment horizontal="center"/>
    </xf>
    <xf numFmtId="4" fontId="4" fillId="0" borderId="2" xfId="0" applyNumberFormat="1" applyFont="1" applyFill="1" applyBorder="1" applyAlignment="1" applyProtection="1">
      <alignment horizontal="center"/>
    </xf>
    <xf numFmtId="2" fontId="4" fillId="0" borderId="2" xfId="0" applyNumberFormat="1" applyFont="1" applyFill="1" applyBorder="1" applyAlignment="1" applyProtection="1">
      <alignment horizontal="center"/>
    </xf>
    <xf numFmtId="0" fontId="2" fillId="0" borderId="13" xfId="0" applyFont="1" applyBorder="1" applyAlignment="1" applyProtection="1">
      <alignment horizontal="center" vertical="center"/>
    </xf>
    <xf numFmtId="0" fontId="2" fillId="0" borderId="20" xfId="0" applyFont="1" applyBorder="1" applyAlignment="1" applyProtection="1">
      <alignment vertical="center"/>
    </xf>
    <xf numFmtId="0" fontId="3" fillId="0" borderId="13" xfId="0" applyFont="1" applyBorder="1" applyAlignment="1" applyProtection="1">
      <alignment horizontal="left" vertical="center"/>
    </xf>
    <xf numFmtId="165" fontId="3" fillId="0" borderId="13" xfId="0" applyNumberFormat="1" applyFont="1" applyBorder="1" applyAlignment="1" applyProtection="1">
      <alignment horizontal="right" vertical="center"/>
    </xf>
    <xf numFmtId="0" fontId="12" fillId="0" borderId="1" xfId="0" applyFont="1" applyBorder="1" applyAlignment="1" applyProtection="1">
      <alignment vertical="center"/>
    </xf>
    <xf numFmtId="0" fontId="5" fillId="0" borderId="2" xfId="0" applyFont="1" applyBorder="1" applyAlignment="1" applyProtection="1">
      <alignment horizontal="center" vertical="justify"/>
    </xf>
    <xf numFmtId="0" fontId="5" fillId="0" borderId="2" xfId="0" applyFont="1" applyBorder="1" applyAlignment="1" applyProtection="1">
      <alignment horizontal="center"/>
    </xf>
    <xf numFmtId="4" fontId="5" fillId="0" borderId="2" xfId="0" applyNumberFormat="1" applyFont="1" applyBorder="1" applyAlignment="1" applyProtection="1">
      <alignment horizontal="center"/>
    </xf>
    <xf numFmtId="165" fontId="5" fillId="0" borderId="2" xfId="0" applyNumberFormat="1" applyFont="1" applyBorder="1" applyAlignment="1" applyProtection="1">
      <alignment horizontal="center"/>
    </xf>
    <xf numFmtId="0" fontId="2" fillId="0" borderId="1" xfId="0" applyFont="1" applyBorder="1" applyAlignment="1" applyProtection="1">
      <alignment horizontal="left" vertical="justify"/>
    </xf>
    <xf numFmtId="0" fontId="2" fillId="0" borderId="0" xfId="0" applyFont="1" applyFill="1" applyBorder="1" applyAlignment="1" applyProtection="1">
      <alignment horizontal="right" vertical="center"/>
    </xf>
    <xf numFmtId="0" fontId="0" fillId="0" borderId="0" xfId="0" applyBorder="1"/>
    <xf numFmtId="164" fontId="10" fillId="0" borderId="0" xfId="0" applyNumberFormat="1" applyFont="1" applyBorder="1"/>
    <xf numFmtId="0" fontId="10" fillId="0" borderId="0" xfId="0" applyFont="1" applyAlignment="1">
      <alignment horizontal="center"/>
    </xf>
    <xf numFmtId="165" fontId="5" fillId="0" borderId="2" xfId="0" applyNumberFormat="1" applyFont="1" applyBorder="1" applyAlignment="1" applyProtection="1">
      <alignment horizontal="center" vertical="center" wrapText="1"/>
      <protection locked="0"/>
    </xf>
    <xf numFmtId="165" fontId="5" fillId="0" borderId="2" xfId="0" applyNumberFormat="1" applyFont="1" applyBorder="1" applyAlignment="1" applyProtection="1">
      <alignment horizontal="center"/>
      <protection locked="0"/>
    </xf>
    <xf numFmtId="165" fontId="5" fillId="0" borderId="2" xfId="0" applyNumberFormat="1" applyFont="1" applyFill="1" applyBorder="1" applyAlignment="1" applyProtection="1">
      <alignment horizontal="center" vertical="center" wrapText="1"/>
      <protection locked="0"/>
    </xf>
    <xf numFmtId="165" fontId="0" fillId="0" borderId="0" xfId="0" applyNumberFormat="1" applyProtection="1"/>
    <xf numFmtId="164" fontId="0" fillId="0" borderId="0" xfId="0" applyNumberFormat="1" applyProtection="1"/>
    <xf numFmtId="164" fontId="5" fillId="0" borderId="2" xfId="0" applyNumberFormat="1" applyFont="1" applyBorder="1" applyAlignment="1" applyProtection="1">
      <alignment horizontal="center" vertical="center" wrapText="1"/>
    </xf>
    <xf numFmtId="0" fontId="5" fillId="0" borderId="2" xfId="0" applyNumberFormat="1" applyFont="1" applyBorder="1" applyAlignment="1" applyProtection="1">
      <alignment horizontal="center" vertical="center" wrapText="1"/>
    </xf>
    <xf numFmtId="49" fontId="5" fillId="0" borderId="2" xfId="0" applyNumberFormat="1" applyFont="1" applyBorder="1" applyAlignment="1" applyProtection="1">
      <alignment horizontal="left" vertical="center" wrapText="1"/>
    </xf>
    <xf numFmtId="49" fontId="5" fillId="0" borderId="2" xfId="0" applyNumberFormat="1" applyFont="1" applyBorder="1" applyAlignment="1" applyProtection="1">
      <alignment horizontal="center" vertical="center" wrapText="1"/>
    </xf>
    <xf numFmtId="165" fontId="5" fillId="0" borderId="2" xfId="0" applyNumberFormat="1" applyFont="1" applyBorder="1" applyAlignment="1" applyProtection="1">
      <alignment horizontal="center" vertical="center" wrapText="1"/>
    </xf>
    <xf numFmtId="164" fontId="5" fillId="0" borderId="5" xfId="0" applyNumberFormat="1" applyFont="1" applyBorder="1" applyAlignment="1" applyProtection="1">
      <alignment horizontal="center" vertical="center" wrapText="1"/>
    </xf>
    <xf numFmtId="49" fontId="5" fillId="0" borderId="17" xfId="0" applyNumberFormat="1" applyFont="1" applyBorder="1" applyAlignment="1" applyProtection="1">
      <alignment horizontal="center" vertical="center" wrapText="1"/>
    </xf>
    <xf numFmtId="0" fontId="9" fillId="0" borderId="17" xfId="0" applyFont="1" applyFill="1" applyBorder="1" applyAlignment="1" applyProtection="1">
      <alignment horizontal="justify" vertical="top" wrapText="1"/>
    </xf>
    <xf numFmtId="49" fontId="5" fillId="0" borderId="2" xfId="0" applyNumberFormat="1" applyFont="1" applyFill="1" applyBorder="1" applyAlignment="1" applyProtection="1">
      <alignment horizontal="center" vertical="center" wrapText="1"/>
    </xf>
    <xf numFmtId="49" fontId="5" fillId="0" borderId="5" xfId="0" applyNumberFormat="1" applyFont="1" applyBorder="1" applyAlignment="1" applyProtection="1">
      <alignment horizontal="center" vertical="center" wrapText="1"/>
    </xf>
    <xf numFmtId="0" fontId="9" fillId="0" borderId="5" xfId="0" applyFont="1" applyBorder="1" applyAlignment="1" applyProtection="1">
      <alignment horizontal="justify" vertical="top" wrapText="1"/>
    </xf>
    <xf numFmtId="49" fontId="5" fillId="0" borderId="5" xfId="0" applyNumberFormat="1" applyFont="1" applyFill="1" applyBorder="1" applyAlignment="1" applyProtection="1">
      <alignment horizontal="center" vertical="center" wrapText="1"/>
    </xf>
    <xf numFmtId="0" fontId="5" fillId="0" borderId="5" xfId="0" applyNumberFormat="1" applyFont="1" applyBorder="1" applyAlignment="1" applyProtection="1">
      <alignment horizontal="center" vertical="center" wrapText="1"/>
    </xf>
    <xf numFmtId="165" fontId="5" fillId="0" borderId="5" xfId="0" applyNumberFormat="1" applyFont="1" applyBorder="1" applyAlignment="1" applyProtection="1">
      <alignment horizontal="center" vertical="center" wrapText="1"/>
    </xf>
    <xf numFmtId="164" fontId="5" fillId="0" borderId="2" xfId="0" applyNumberFormat="1" applyFont="1" applyFill="1" applyBorder="1" applyAlignment="1" applyProtection="1">
      <alignment horizontal="center" vertical="center" wrapText="1"/>
    </xf>
    <xf numFmtId="0" fontId="5" fillId="0" borderId="14" xfId="0" applyFont="1" applyFill="1" applyBorder="1" applyAlignment="1" applyProtection="1">
      <alignment horizontal="justify" vertical="top" wrapText="1"/>
    </xf>
    <xf numFmtId="0" fontId="5" fillId="0" borderId="2" xfId="0" applyNumberFormat="1" applyFont="1" applyFill="1" applyBorder="1" applyAlignment="1" applyProtection="1">
      <alignment horizontal="center" vertical="center" wrapText="1"/>
    </xf>
    <xf numFmtId="0" fontId="13" fillId="0" borderId="6" xfId="0" applyFont="1" applyFill="1" applyBorder="1" applyAlignment="1" applyProtection="1">
      <alignment horizontal="justify" vertical="top" wrapText="1"/>
    </xf>
    <xf numFmtId="49" fontId="5" fillId="0" borderId="1" xfId="0" applyNumberFormat="1" applyFont="1" applyBorder="1" applyAlignment="1" applyProtection="1">
      <alignment horizontal="center" vertical="center" wrapText="1"/>
    </xf>
    <xf numFmtId="0" fontId="5" fillId="0" borderId="1" xfId="0" applyNumberFormat="1" applyFont="1" applyBorder="1" applyAlignment="1" applyProtection="1">
      <alignment horizontal="center" vertical="center" wrapText="1"/>
    </xf>
    <xf numFmtId="0" fontId="8" fillId="0" borderId="0" xfId="0" applyFont="1" applyProtection="1"/>
    <xf numFmtId="0" fontId="1" fillId="0" borderId="0" xfId="0" applyFont="1" applyAlignment="1" applyProtection="1">
      <alignment horizontal="center"/>
    </xf>
    <xf numFmtId="0" fontId="1" fillId="0" borderId="0" xfId="0" applyFont="1" applyAlignment="1" applyProtection="1">
      <alignment horizontal="center" wrapText="1"/>
    </xf>
    <xf numFmtId="49" fontId="16" fillId="0" borderId="1" xfId="0" applyNumberFormat="1" applyFont="1" applyFill="1" applyBorder="1" applyAlignment="1">
      <alignment horizontal="left" vertical="center" wrapText="1"/>
    </xf>
    <xf numFmtId="49" fontId="16" fillId="0" borderId="16" xfId="0" applyNumberFormat="1" applyFont="1" applyFill="1" applyBorder="1" applyAlignment="1">
      <alignment horizontal="left" vertical="center" wrapText="1"/>
    </xf>
    <xf numFmtId="49" fontId="16" fillId="0" borderId="18"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5" fillId="0" borderId="16" xfId="0" applyNumberFormat="1" applyFont="1" applyFill="1" applyBorder="1" applyAlignment="1">
      <alignment horizontal="left" vertical="center" wrapText="1"/>
    </xf>
    <xf numFmtId="49" fontId="5" fillId="0" borderId="18" xfId="0" applyNumberFormat="1" applyFont="1" applyFill="1" applyBorder="1" applyAlignment="1">
      <alignment horizontal="left" vertical="center" wrapText="1"/>
    </xf>
    <xf numFmtId="0" fontId="1" fillId="0" borderId="0" xfId="0" applyFont="1" applyAlignment="1" applyProtection="1">
      <alignment horizontal="left" wrapText="1"/>
    </xf>
    <xf numFmtId="49" fontId="5" fillId="0" borderId="1" xfId="0" applyNumberFormat="1" applyFont="1" applyFill="1" applyBorder="1" applyAlignment="1" applyProtection="1">
      <alignment horizontal="left" vertical="center" wrapText="1"/>
    </xf>
    <xf numFmtId="49" fontId="5" fillId="0" borderId="16" xfId="0" applyNumberFormat="1" applyFont="1" applyFill="1" applyBorder="1" applyAlignment="1" applyProtection="1">
      <alignment horizontal="left" vertical="center" wrapText="1"/>
    </xf>
    <xf numFmtId="49" fontId="5" fillId="0" borderId="18" xfId="0" applyNumberFormat="1" applyFont="1" applyFill="1" applyBorder="1" applyAlignment="1" applyProtection="1">
      <alignment horizontal="left" vertical="center" wrapText="1"/>
    </xf>
  </cellXfs>
  <cellStyles count="2">
    <cellStyle name="Navadno" xfId="0" builtinId="0"/>
    <cellStyle name="Navadno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20"/>
  <sheetViews>
    <sheetView zoomScaleNormal="100" workbookViewId="0">
      <selection activeCell="A6" sqref="A6"/>
    </sheetView>
  </sheetViews>
  <sheetFormatPr defaultRowHeight="15" x14ac:dyDescent="0.25"/>
  <cols>
    <col min="1" max="1" width="16.85546875" customWidth="1"/>
    <col min="2" max="2" width="58.85546875" customWidth="1"/>
    <col min="3" max="3" width="17.7109375" customWidth="1"/>
    <col min="4" max="4" width="28.28515625" customWidth="1"/>
    <col min="5" max="5" width="1.7109375"/>
    <col min="6" max="6" width="2" bestFit="1" customWidth="1"/>
    <col min="7" max="7" width="11.7109375" bestFit="1" customWidth="1"/>
    <col min="8" max="8" width="14.7109375" customWidth="1"/>
    <col min="9" max="11" width="12.7109375" bestFit="1" customWidth="1"/>
  </cols>
  <sheetData>
    <row r="2" spans="1:4" ht="30.6" customHeight="1" x14ac:dyDescent="0.25">
      <c r="A2" s="108" t="s">
        <v>64</v>
      </c>
      <c r="B2" s="108"/>
      <c r="C2" s="108"/>
      <c r="D2" s="108"/>
    </row>
    <row r="3" spans="1:4" ht="15.75" x14ac:dyDescent="0.25">
      <c r="A3" s="2"/>
      <c r="B3" s="1"/>
      <c r="C3" s="1"/>
      <c r="D3" s="3"/>
    </row>
    <row r="4" spans="1:4" ht="15.75" x14ac:dyDescent="0.25">
      <c r="A4" s="107" t="s">
        <v>0</v>
      </c>
      <c r="B4" s="107"/>
      <c r="C4" s="107"/>
      <c r="D4" s="107"/>
    </row>
    <row r="5" spans="1:4" x14ac:dyDescent="0.25">
      <c r="A5" s="1"/>
      <c r="B5" s="1"/>
      <c r="C5" s="1"/>
      <c r="D5" s="3"/>
    </row>
    <row r="6" spans="1:4" x14ac:dyDescent="0.25">
      <c r="A6" s="4" t="s">
        <v>6</v>
      </c>
      <c r="B6" s="4" t="s">
        <v>7</v>
      </c>
      <c r="C6" s="5"/>
      <c r="D6" s="60">
        <f>PODROBNO!G21</f>
        <v>0</v>
      </c>
    </row>
    <row r="7" spans="1:4" x14ac:dyDescent="0.25">
      <c r="A7" s="4" t="s">
        <v>8</v>
      </c>
      <c r="B7" s="13" t="s">
        <v>62</v>
      </c>
      <c r="C7" s="5"/>
      <c r="D7" s="54">
        <f>PODROBNO!G36</f>
        <v>0</v>
      </c>
    </row>
    <row r="8" spans="1:4" hidden="1" x14ac:dyDescent="0.25">
      <c r="A8" s="4" t="s">
        <v>9</v>
      </c>
      <c r="B8" s="13" t="s">
        <v>67</v>
      </c>
      <c r="C8" s="5"/>
      <c r="D8" s="54">
        <f>PODROBNO!G58</f>
        <v>0</v>
      </c>
    </row>
    <row r="9" spans="1:4" x14ac:dyDescent="0.25">
      <c r="A9" s="4" t="s">
        <v>9</v>
      </c>
      <c r="B9" s="13" t="s">
        <v>10</v>
      </c>
      <c r="C9" s="5"/>
      <c r="D9" s="54">
        <f>PODROBNO!G83</f>
        <v>0</v>
      </c>
    </row>
    <row r="10" spans="1:4" x14ac:dyDescent="0.25">
      <c r="A10" s="6"/>
      <c r="B10" s="7" t="s">
        <v>1</v>
      </c>
      <c r="C10" s="7"/>
      <c r="D10" s="61">
        <f>SUM(D6:D9)</f>
        <v>0</v>
      </c>
    </row>
    <row r="11" spans="1:4" ht="15.75" thickBot="1" x14ac:dyDescent="0.3">
      <c r="A11" s="8"/>
      <c r="B11" s="9"/>
      <c r="C11" s="9"/>
      <c r="D11" s="51"/>
    </row>
    <row r="12" spans="1:4" x14ac:dyDescent="0.25">
      <c r="A12" s="11"/>
      <c r="B12" s="12"/>
      <c r="C12" s="12"/>
      <c r="D12" s="62"/>
    </row>
    <row r="13" spans="1:4" x14ac:dyDescent="0.25">
      <c r="D13" s="52"/>
    </row>
    <row r="14" spans="1:4" ht="15.75" thickBot="1" x14ac:dyDescent="0.3">
      <c r="D14" s="52"/>
    </row>
    <row r="15" spans="1:4" ht="16.5" thickTop="1" thickBot="1" x14ac:dyDescent="0.3">
      <c r="B15" s="59" t="s">
        <v>45</v>
      </c>
      <c r="C15" s="58"/>
      <c r="D15" s="63">
        <f>D10</f>
        <v>0</v>
      </c>
    </row>
    <row r="16" spans="1:4" ht="16.5" thickTop="1" thickBot="1" x14ac:dyDescent="0.3">
      <c r="B16" s="59" t="s">
        <v>43</v>
      </c>
      <c r="C16" s="58"/>
      <c r="D16" s="63">
        <f>D15*0.22</f>
        <v>0</v>
      </c>
    </row>
    <row r="17" spans="1:6" ht="16.5" thickTop="1" thickBot="1" x14ac:dyDescent="0.3">
      <c r="B17" s="59" t="s">
        <v>44</v>
      </c>
      <c r="C17" s="58"/>
      <c r="D17" s="63">
        <f>D16+D15</f>
        <v>0</v>
      </c>
    </row>
    <row r="18" spans="1:6" s="24" customFormat="1" ht="15.75" thickTop="1" x14ac:dyDescent="0.25">
      <c r="A18" s="80" t="s">
        <v>36</v>
      </c>
      <c r="B18" s="77"/>
      <c r="C18" s="78"/>
      <c r="D18" s="79"/>
    </row>
    <row r="19" spans="1:6" ht="39" customHeight="1" x14ac:dyDescent="0.25">
      <c r="B19" s="109" t="s">
        <v>87</v>
      </c>
      <c r="C19" s="110"/>
      <c r="D19" s="110"/>
      <c r="E19" s="110"/>
      <c r="F19" s="111"/>
    </row>
    <row r="20" spans="1:6" x14ac:dyDescent="0.25">
      <c r="B20" s="112"/>
      <c r="C20" s="113"/>
      <c r="D20" s="113"/>
      <c r="E20" s="113"/>
      <c r="F20" s="114"/>
    </row>
  </sheetData>
  <sheetProtection algorithmName="SHA-512" hashValue="rSOjRvI6Dod9ucz7ABiahVdYE+T6fD7Iir9REPWDkuKr2rMHGDh3RKMhiIqcPBkhq2JgzKwdAYdOYqWASRlqpw==" saltValue="enn8YCQnLUMZLXaBcFQFIw==" spinCount="100000" sheet="1" objects="1" scenarios="1"/>
  <mergeCells count="4">
    <mergeCell ref="A4:D4"/>
    <mergeCell ref="A2:D2"/>
    <mergeCell ref="B19:F19"/>
    <mergeCell ref="B20:F20"/>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86"/>
  <sheetViews>
    <sheetView tabSelected="1" view="pageBreakPreview" zoomScaleNormal="100" zoomScaleSheetLayoutView="100" workbookViewId="0">
      <selection activeCell="K13" sqref="K13"/>
    </sheetView>
  </sheetViews>
  <sheetFormatPr defaultRowHeight="15" x14ac:dyDescent="0.25"/>
  <cols>
    <col min="1" max="1" width="10.28515625" style="25" customWidth="1"/>
    <col min="2" max="2" width="11.140625" style="25" customWidth="1"/>
    <col min="3" max="3" width="60.7109375" style="25" customWidth="1"/>
    <col min="4" max="4" width="7.7109375" style="25" customWidth="1"/>
    <col min="5" max="6" width="12.140625" style="25" customWidth="1"/>
    <col min="7" max="7" width="16.85546875" style="25" customWidth="1"/>
    <col min="8" max="16384" width="9.140625" style="25"/>
  </cols>
  <sheetData>
    <row r="2" spans="1:8" ht="15.75" x14ac:dyDescent="0.25">
      <c r="A2" s="108" t="s">
        <v>64</v>
      </c>
      <c r="B2" s="108"/>
      <c r="C2" s="108"/>
      <c r="D2" s="108"/>
      <c r="E2" s="108"/>
      <c r="F2" s="108"/>
      <c r="G2" s="108"/>
      <c r="H2" s="106"/>
    </row>
    <row r="3" spans="1:8" ht="15.75" x14ac:dyDescent="0.25">
      <c r="A3" s="2"/>
      <c r="B3" s="2"/>
      <c r="E3" s="3"/>
    </row>
    <row r="4" spans="1:8" ht="15.75" x14ac:dyDescent="0.25">
      <c r="A4" s="2" t="s">
        <v>24</v>
      </c>
      <c r="B4" s="2"/>
      <c r="C4" s="19"/>
      <c r="D4" s="19"/>
      <c r="E4" s="19"/>
      <c r="F4" s="19"/>
    </row>
    <row r="5" spans="1:8" ht="15.75" x14ac:dyDescent="0.25">
      <c r="A5" s="107"/>
      <c r="B5" s="107"/>
      <c r="C5" s="107"/>
      <c r="D5" s="107"/>
      <c r="E5" s="107"/>
      <c r="G5" s="18"/>
    </row>
    <row r="6" spans="1:8" x14ac:dyDescent="0.25">
      <c r="A6" s="64" t="s">
        <v>13</v>
      </c>
      <c r="B6" s="64"/>
      <c r="C6" s="64" t="s">
        <v>11</v>
      </c>
      <c r="D6" s="64" t="s">
        <v>14</v>
      </c>
      <c r="E6" s="65" t="s">
        <v>12</v>
      </c>
      <c r="F6" s="66" t="s">
        <v>15</v>
      </c>
      <c r="G6" s="66" t="s">
        <v>16</v>
      </c>
    </row>
    <row r="7" spans="1:8" x14ac:dyDescent="0.25">
      <c r="A7" s="23" t="s">
        <v>17</v>
      </c>
      <c r="B7" s="23"/>
      <c r="C7" s="21" t="s">
        <v>7</v>
      </c>
      <c r="D7" s="27"/>
      <c r="E7" s="22"/>
    </row>
    <row r="8" spans="1:8" ht="25.5" x14ac:dyDescent="0.25">
      <c r="A8" s="89">
        <v>1</v>
      </c>
      <c r="B8" s="104"/>
      <c r="C8" s="89" t="s">
        <v>41</v>
      </c>
      <c r="D8" s="89" t="s">
        <v>18</v>
      </c>
      <c r="E8" s="87">
        <v>1</v>
      </c>
      <c r="F8" s="81">
        <v>0</v>
      </c>
      <c r="G8" s="86">
        <f t="shared" ref="G8:G9" si="0">E8*F8</f>
        <v>0</v>
      </c>
      <c r="H8" s="106"/>
    </row>
    <row r="9" spans="1:8" x14ac:dyDescent="0.25">
      <c r="A9" s="87">
        <v>2</v>
      </c>
      <c r="B9" s="105"/>
      <c r="C9" s="89" t="s">
        <v>46</v>
      </c>
      <c r="D9" s="89" t="s">
        <v>21</v>
      </c>
      <c r="E9" s="87">
        <v>1</v>
      </c>
      <c r="F9" s="81">
        <v>0</v>
      </c>
      <c r="G9" s="86">
        <f t="shared" si="0"/>
        <v>0</v>
      </c>
    </row>
    <row r="10" spans="1:8" ht="51" x14ac:dyDescent="0.25">
      <c r="A10" s="89" t="s">
        <v>70</v>
      </c>
      <c r="B10" s="104"/>
      <c r="C10" s="89" t="s">
        <v>47</v>
      </c>
      <c r="D10" s="94" t="s">
        <v>79</v>
      </c>
      <c r="E10" s="87">
        <v>500</v>
      </c>
      <c r="F10" s="81">
        <v>0</v>
      </c>
      <c r="G10" s="86">
        <f t="shared" ref="G10:G16" si="1">E10*F10</f>
        <v>0</v>
      </c>
    </row>
    <row r="11" spans="1:8" ht="25.5" x14ac:dyDescent="0.25">
      <c r="A11" s="89" t="s">
        <v>71</v>
      </c>
      <c r="B11" s="104"/>
      <c r="C11" s="89" t="s">
        <v>37</v>
      </c>
      <c r="D11" s="94" t="s">
        <v>79</v>
      </c>
      <c r="E11" s="87">
        <v>600</v>
      </c>
      <c r="F11" s="81">
        <v>0</v>
      </c>
      <c r="G11" s="86">
        <f t="shared" si="1"/>
        <v>0</v>
      </c>
    </row>
    <row r="12" spans="1:8" ht="25.5" x14ac:dyDescent="0.25">
      <c r="A12" s="89" t="s">
        <v>73</v>
      </c>
      <c r="B12" s="104"/>
      <c r="C12" s="89" t="s">
        <v>38</v>
      </c>
      <c r="D12" s="89" t="s">
        <v>18</v>
      </c>
      <c r="E12" s="87">
        <v>20</v>
      </c>
      <c r="F12" s="81">
        <v>0</v>
      </c>
      <c r="G12" s="86">
        <f t="shared" si="1"/>
        <v>0</v>
      </c>
    </row>
    <row r="13" spans="1:8" ht="25.5" x14ac:dyDescent="0.25">
      <c r="A13" s="89" t="s">
        <v>74</v>
      </c>
      <c r="B13" s="104"/>
      <c r="C13" s="89" t="s">
        <v>39</v>
      </c>
      <c r="D13" s="89" t="s">
        <v>18</v>
      </c>
      <c r="E13" s="87">
        <v>10</v>
      </c>
      <c r="F13" s="81">
        <v>0</v>
      </c>
      <c r="G13" s="86">
        <f t="shared" si="1"/>
        <v>0</v>
      </c>
    </row>
    <row r="14" spans="1:8" ht="25.5" x14ac:dyDescent="0.25">
      <c r="A14" s="89" t="s">
        <v>75</v>
      </c>
      <c r="B14" s="104"/>
      <c r="C14" s="89" t="s">
        <v>40</v>
      </c>
      <c r="D14" s="87" t="s">
        <v>18</v>
      </c>
      <c r="E14" s="87">
        <v>5</v>
      </c>
      <c r="F14" s="81">
        <v>0</v>
      </c>
      <c r="G14" s="86">
        <f t="shared" ref="G14" si="2">E14*F14</f>
        <v>0</v>
      </c>
    </row>
    <row r="15" spans="1:8" ht="25.5" x14ac:dyDescent="0.25">
      <c r="A15" s="89" t="s">
        <v>76</v>
      </c>
      <c r="B15" s="104"/>
      <c r="C15" s="89" t="s">
        <v>40</v>
      </c>
      <c r="D15" s="87" t="s">
        <v>18</v>
      </c>
      <c r="E15" s="87">
        <v>5</v>
      </c>
      <c r="F15" s="81">
        <v>0</v>
      </c>
      <c r="G15" s="86">
        <f t="shared" si="1"/>
        <v>0</v>
      </c>
    </row>
    <row r="16" spans="1:8" ht="39" thickBot="1" x14ac:dyDescent="0.3">
      <c r="A16" s="8"/>
      <c r="B16" s="8"/>
      <c r="C16" s="72" t="s">
        <v>68</v>
      </c>
      <c r="D16" s="73" t="s">
        <v>69</v>
      </c>
      <c r="E16" s="74">
        <v>80</v>
      </c>
      <c r="F16" s="82">
        <v>0</v>
      </c>
      <c r="G16" s="75">
        <f t="shared" si="1"/>
        <v>0</v>
      </c>
    </row>
    <row r="17" spans="1:7" x14ac:dyDescent="0.25">
      <c r="A17" s="28"/>
      <c r="B17" s="28"/>
      <c r="C17" s="29"/>
      <c r="D17" s="29"/>
      <c r="E17" s="30"/>
      <c r="F17" s="84"/>
      <c r="G17" s="84"/>
    </row>
    <row r="18" spans="1:7" x14ac:dyDescent="0.25">
      <c r="A18" s="31"/>
      <c r="B18" s="31"/>
      <c r="C18" s="32"/>
      <c r="D18" s="32"/>
      <c r="E18" s="33"/>
      <c r="F18" s="84"/>
      <c r="G18" s="84"/>
    </row>
    <row r="19" spans="1:7" x14ac:dyDescent="0.25">
      <c r="A19" s="34" t="s">
        <v>23</v>
      </c>
      <c r="B19" s="39"/>
      <c r="D19" s="35"/>
      <c r="E19" s="35"/>
      <c r="F19" s="35"/>
      <c r="G19" s="53">
        <f>SUM(G8:G16)</f>
        <v>0</v>
      </c>
    </row>
    <row r="20" spans="1:7" x14ac:dyDescent="0.25">
      <c r="A20" s="26"/>
      <c r="B20" s="26"/>
      <c r="C20" s="27" t="s">
        <v>2</v>
      </c>
      <c r="D20" s="46"/>
      <c r="E20" s="35"/>
      <c r="F20" s="47">
        <v>7.0000000000000007E-2</v>
      </c>
      <c r="G20" s="54">
        <f t="shared" ref="G20" si="3">+G19*F20</f>
        <v>0</v>
      </c>
    </row>
    <row r="21" spans="1:7" ht="15.75" thickBot="1" x14ac:dyDescent="0.3">
      <c r="A21" s="36"/>
      <c r="B21" s="36"/>
      <c r="C21" s="37" t="s">
        <v>3</v>
      </c>
      <c r="D21" s="37"/>
      <c r="E21" s="37"/>
      <c r="F21" s="37"/>
      <c r="G21" s="55">
        <f>G19+G20</f>
        <v>0</v>
      </c>
    </row>
    <row r="22" spans="1:7" x14ac:dyDescent="0.25">
      <c r="A22" s="38"/>
      <c r="B22" s="48"/>
      <c r="C22" s="39" t="s">
        <v>4</v>
      </c>
      <c r="D22" s="40"/>
      <c r="E22" s="41"/>
      <c r="F22" s="84"/>
      <c r="G22" s="56">
        <f>G21*0.22</f>
        <v>0</v>
      </c>
    </row>
    <row r="23" spans="1:7" x14ac:dyDescent="0.25">
      <c r="A23" s="42"/>
      <c r="B23" s="49"/>
      <c r="C23" s="43" t="s">
        <v>5</v>
      </c>
      <c r="D23" s="44"/>
      <c r="E23" s="45"/>
      <c r="F23" s="45"/>
      <c r="G23" s="57">
        <f>G22+G21</f>
        <v>0</v>
      </c>
    </row>
    <row r="24" spans="1:7" ht="15.75" thickTop="1" x14ac:dyDescent="0.25"/>
    <row r="26" spans="1:7" ht="15.75" x14ac:dyDescent="0.25">
      <c r="A26" s="19" t="s">
        <v>48</v>
      </c>
      <c r="B26" s="19"/>
      <c r="C26" s="19"/>
      <c r="D26" s="19"/>
      <c r="E26" s="19"/>
      <c r="F26" s="19"/>
      <c r="G26" s="19"/>
    </row>
    <row r="27" spans="1:7" ht="15.75" x14ac:dyDescent="0.25">
      <c r="A27" s="107"/>
      <c r="B27" s="107"/>
      <c r="C27" s="107"/>
      <c r="D27" s="107"/>
      <c r="E27" s="107"/>
      <c r="G27" s="18"/>
    </row>
    <row r="28" spans="1:7" x14ac:dyDescent="0.25">
      <c r="A28" s="64" t="s">
        <v>13</v>
      </c>
      <c r="B28" s="64"/>
      <c r="C28" s="64" t="s">
        <v>11</v>
      </c>
      <c r="D28" s="64" t="s">
        <v>14</v>
      </c>
      <c r="E28" s="65" t="s">
        <v>12</v>
      </c>
      <c r="F28" s="66" t="s">
        <v>15</v>
      </c>
      <c r="G28" s="66" t="s">
        <v>16</v>
      </c>
    </row>
    <row r="29" spans="1:7" x14ac:dyDescent="0.25">
      <c r="A29" s="23" t="s">
        <v>17</v>
      </c>
      <c r="B29" s="23"/>
      <c r="C29" s="21" t="s">
        <v>25</v>
      </c>
      <c r="D29" s="27"/>
      <c r="E29" s="22"/>
    </row>
    <row r="30" spans="1:7" x14ac:dyDescent="0.25">
      <c r="A30" s="89">
        <v>1</v>
      </c>
      <c r="B30" s="89"/>
      <c r="C30" s="88" t="s">
        <v>26</v>
      </c>
      <c r="D30" s="89" t="s">
        <v>27</v>
      </c>
      <c r="E30" s="87">
        <v>20</v>
      </c>
      <c r="F30" s="81">
        <v>0</v>
      </c>
      <c r="G30" s="86">
        <f>E30*F30</f>
        <v>0</v>
      </c>
    </row>
    <row r="31" spans="1:7" x14ac:dyDescent="0.25">
      <c r="A31" s="87">
        <v>2</v>
      </c>
      <c r="B31" s="87"/>
      <c r="C31" s="88" t="s">
        <v>29</v>
      </c>
      <c r="D31" s="89" t="s">
        <v>28</v>
      </c>
      <c r="E31" s="87">
        <v>80</v>
      </c>
      <c r="F31" s="81">
        <v>0</v>
      </c>
      <c r="G31" s="86">
        <f>E31*F31</f>
        <v>0</v>
      </c>
    </row>
    <row r="32" spans="1:7" x14ac:dyDescent="0.25">
      <c r="A32" s="23" t="s">
        <v>30</v>
      </c>
      <c r="B32" s="23"/>
      <c r="C32" s="71" t="s">
        <v>63</v>
      </c>
      <c r="D32" s="27"/>
      <c r="E32" s="22"/>
      <c r="G32" s="85"/>
    </row>
    <row r="33" spans="1:7" ht="138" customHeight="1" thickBot="1" x14ac:dyDescent="0.3">
      <c r="A33" s="94" t="s">
        <v>31</v>
      </c>
      <c r="B33" s="94"/>
      <c r="C33" s="103" t="s">
        <v>86</v>
      </c>
      <c r="D33" s="94" t="s">
        <v>79</v>
      </c>
      <c r="E33" s="102">
        <v>80</v>
      </c>
      <c r="F33" s="83">
        <v>0</v>
      </c>
      <c r="G33" s="100">
        <f>E33*F33</f>
        <v>0</v>
      </c>
    </row>
    <row r="34" spans="1:7" ht="51.75" thickBot="1" x14ac:dyDescent="0.3">
      <c r="A34" s="94" t="s">
        <v>32</v>
      </c>
      <c r="B34" s="94"/>
      <c r="C34" s="101" t="s">
        <v>77</v>
      </c>
      <c r="D34" s="94" t="s">
        <v>79</v>
      </c>
      <c r="E34" s="102">
        <v>14</v>
      </c>
      <c r="F34" s="83">
        <v>0</v>
      </c>
      <c r="G34" s="100">
        <f>E34*F34</f>
        <v>0</v>
      </c>
    </row>
    <row r="35" spans="1:7" x14ac:dyDescent="0.25">
      <c r="A35" s="28"/>
      <c r="B35" s="28"/>
      <c r="C35" s="29"/>
      <c r="D35" s="29"/>
      <c r="E35" s="30"/>
      <c r="F35" s="84"/>
      <c r="G35" s="84"/>
    </row>
    <row r="36" spans="1:7" x14ac:dyDescent="0.25">
      <c r="A36" s="34" t="s">
        <v>65</v>
      </c>
      <c r="B36" s="34"/>
      <c r="C36" s="50"/>
      <c r="D36" s="35"/>
      <c r="E36" s="35"/>
      <c r="F36" s="35"/>
      <c r="G36" s="53">
        <f>SUM(G30:G34)</f>
        <v>0</v>
      </c>
    </row>
    <row r="37" spans="1:7" x14ac:dyDescent="0.25">
      <c r="A37" s="26"/>
      <c r="B37" s="26"/>
      <c r="C37" s="27" t="s">
        <v>2</v>
      </c>
      <c r="D37" s="46"/>
      <c r="E37" s="35"/>
      <c r="F37" s="47">
        <v>0.05</v>
      </c>
      <c r="G37" s="54">
        <f>+G36*F37</f>
        <v>0</v>
      </c>
    </row>
    <row r="38" spans="1:7" ht="15.75" thickBot="1" x14ac:dyDescent="0.3">
      <c r="A38" s="36"/>
      <c r="B38" s="36"/>
      <c r="C38" s="37" t="s">
        <v>3</v>
      </c>
      <c r="D38" s="37"/>
      <c r="E38" s="37"/>
      <c r="F38" s="37"/>
      <c r="G38" s="55">
        <f>G36+G37</f>
        <v>0</v>
      </c>
    </row>
    <row r="39" spans="1:7" x14ac:dyDescent="0.25">
      <c r="A39" s="38"/>
      <c r="B39" s="48"/>
      <c r="C39" s="39" t="s">
        <v>4</v>
      </c>
      <c r="D39" s="40"/>
      <c r="E39" s="41"/>
      <c r="F39" s="84"/>
      <c r="G39" s="56">
        <f>G38*0.22</f>
        <v>0</v>
      </c>
    </row>
    <row r="40" spans="1:7" ht="15.75" thickBot="1" x14ac:dyDescent="0.3">
      <c r="A40" s="42"/>
      <c r="B40" s="49"/>
      <c r="C40" s="43" t="s">
        <v>5</v>
      </c>
      <c r="D40" s="44"/>
      <c r="E40" s="45"/>
      <c r="F40" s="45"/>
      <c r="G40" s="57">
        <f>G39+G38</f>
        <v>0</v>
      </c>
    </row>
    <row r="41" spans="1:7" ht="15.75" thickTop="1" x14ac:dyDescent="0.25">
      <c r="A41" s="28" t="s">
        <v>36</v>
      </c>
      <c r="B41" s="28"/>
      <c r="C41" s="29"/>
      <c r="D41" s="29"/>
      <c r="E41" s="30"/>
      <c r="F41" s="84"/>
      <c r="G41" s="84"/>
    </row>
    <row r="42" spans="1:7" ht="30.75" customHeight="1" x14ac:dyDescent="0.25">
      <c r="A42" s="28"/>
      <c r="B42" s="28"/>
      <c r="C42" s="116" t="s">
        <v>81</v>
      </c>
      <c r="D42" s="117"/>
      <c r="E42" s="117"/>
      <c r="F42" s="117"/>
      <c r="G42" s="118"/>
    </row>
    <row r="43" spans="1:7" ht="156" customHeight="1" x14ac:dyDescent="0.25">
      <c r="A43" s="28"/>
      <c r="B43" s="28"/>
      <c r="C43" s="116" t="s">
        <v>72</v>
      </c>
      <c r="D43" s="117"/>
      <c r="E43" s="117"/>
      <c r="F43" s="117"/>
      <c r="G43" s="118"/>
    </row>
    <row r="45" spans="1:7" hidden="1" x14ac:dyDescent="0.25"/>
    <row r="46" spans="1:7" ht="15.75" hidden="1" x14ac:dyDescent="0.25">
      <c r="A46" s="19" t="s">
        <v>80</v>
      </c>
      <c r="B46" s="19"/>
      <c r="C46" s="19"/>
      <c r="D46" s="19"/>
      <c r="E46" s="19"/>
      <c r="F46" s="19"/>
      <c r="G46" s="19"/>
    </row>
    <row r="47" spans="1:7" ht="15.75" hidden="1" x14ac:dyDescent="0.25">
      <c r="A47" s="107"/>
      <c r="B47" s="107"/>
      <c r="C47" s="107"/>
      <c r="D47" s="107"/>
      <c r="E47" s="107"/>
      <c r="G47" s="18"/>
    </row>
    <row r="48" spans="1:7" hidden="1" x14ac:dyDescent="0.25">
      <c r="A48" s="14" t="s">
        <v>13</v>
      </c>
      <c r="B48" s="20"/>
      <c r="C48" s="15" t="s">
        <v>11</v>
      </c>
      <c r="D48" s="15" t="s">
        <v>14</v>
      </c>
      <c r="E48" s="16" t="s">
        <v>12</v>
      </c>
      <c r="F48" s="17" t="s">
        <v>15</v>
      </c>
      <c r="G48" s="17" t="s">
        <v>16</v>
      </c>
    </row>
    <row r="49" spans="1:7" ht="30" hidden="1" x14ac:dyDescent="0.25">
      <c r="A49" s="23" t="s">
        <v>30</v>
      </c>
      <c r="B49" s="23"/>
      <c r="C49" s="76" t="s">
        <v>78</v>
      </c>
      <c r="D49" s="27"/>
      <c r="E49" s="22"/>
    </row>
    <row r="50" spans="1:7" ht="355.5" hidden="1" customHeight="1" x14ac:dyDescent="0.25">
      <c r="A50" s="89" t="s">
        <v>19</v>
      </c>
      <c r="B50" s="92"/>
      <c r="C50" s="93" t="s">
        <v>83</v>
      </c>
      <c r="D50" s="94" t="s">
        <v>79</v>
      </c>
      <c r="E50" s="87">
        <v>450</v>
      </c>
      <c r="F50" s="90">
        <v>0</v>
      </c>
      <c r="G50" s="86">
        <f>E50*F50</f>
        <v>0</v>
      </c>
    </row>
    <row r="51" spans="1:7" hidden="1" x14ac:dyDescent="0.25">
      <c r="A51" s="95"/>
      <c r="B51" s="95"/>
      <c r="C51" s="96"/>
      <c r="D51" s="97"/>
      <c r="E51" s="98"/>
      <c r="F51" s="99"/>
      <c r="G51" s="91"/>
    </row>
    <row r="52" spans="1:7" ht="15.75" hidden="1" thickBot="1" x14ac:dyDescent="0.3">
      <c r="A52" s="8"/>
      <c r="B52" s="8"/>
      <c r="C52" s="9"/>
      <c r="D52" s="9"/>
      <c r="E52" s="10"/>
      <c r="F52" s="10"/>
      <c r="G52" s="10"/>
    </row>
    <row r="53" spans="1:7" hidden="1" x14ac:dyDescent="0.25">
      <c r="A53" s="28"/>
      <c r="B53" s="28"/>
      <c r="C53" s="29"/>
      <c r="D53" s="29"/>
      <c r="E53" s="30"/>
      <c r="F53" s="84"/>
      <c r="G53" s="84"/>
    </row>
    <row r="54" spans="1:7" hidden="1" x14ac:dyDescent="0.25">
      <c r="A54" s="28" t="s">
        <v>36</v>
      </c>
      <c r="B54" s="28"/>
      <c r="C54" s="29"/>
      <c r="D54" s="29"/>
      <c r="E54" s="30"/>
      <c r="F54" s="84"/>
      <c r="G54" s="84"/>
    </row>
    <row r="55" spans="1:7" ht="84.75" hidden="1" customHeight="1" x14ac:dyDescent="0.25">
      <c r="A55" s="28"/>
      <c r="B55" s="28"/>
      <c r="C55" s="116" t="s">
        <v>82</v>
      </c>
      <c r="D55" s="117"/>
      <c r="E55" s="117"/>
      <c r="F55" s="117"/>
      <c r="G55" s="118"/>
    </row>
    <row r="56" spans="1:7" hidden="1" x14ac:dyDescent="0.25">
      <c r="A56" s="34" t="s">
        <v>66</v>
      </c>
      <c r="B56" s="7"/>
      <c r="D56" s="35"/>
      <c r="E56" s="35"/>
      <c r="F56" s="35"/>
      <c r="G56" s="53">
        <f>SUM(G49:G50)</f>
        <v>0</v>
      </c>
    </row>
    <row r="57" spans="1:7" hidden="1" x14ac:dyDescent="0.25">
      <c r="A57" s="26"/>
      <c r="B57" s="26"/>
      <c r="C57" s="27" t="s">
        <v>2</v>
      </c>
      <c r="D57" s="46"/>
      <c r="E57" s="35"/>
      <c r="F57" s="47">
        <v>0.1</v>
      </c>
      <c r="G57" s="54">
        <f t="shared" ref="G57" si="4">+G56*F57</f>
        <v>0</v>
      </c>
    </row>
    <row r="58" spans="1:7" ht="15.75" hidden="1" thickBot="1" x14ac:dyDescent="0.3">
      <c r="A58" s="36"/>
      <c r="B58" s="36"/>
      <c r="C58" s="37" t="s">
        <v>3</v>
      </c>
      <c r="D58" s="37"/>
      <c r="E58" s="37"/>
      <c r="F58" s="37"/>
      <c r="G58" s="55">
        <f>G56+G57</f>
        <v>0</v>
      </c>
    </row>
    <row r="59" spans="1:7" hidden="1" x14ac:dyDescent="0.25">
      <c r="A59" s="38"/>
      <c r="B59" s="48"/>
      <c r="C59" s="39" t="s">
        <v>4</v>
      </c>
      <c r="D59" s="40"/>
      <c r="E59" s="41"/>
      <c r="F59" s="84"/>
      <c r="G59" s="56">
        <f>G58*0.22</f>
        <v>0</v>
      </c>
    </row>
    <row r="60" spans="1:7" ht="15.75" hidden="1" thickBot="1" x14ac:dyDescent="0.3">
      <c r="A60" s="42"/>
      <c r="B60" s="49"/>
      <c r="C60" s="43" t="s">
        <v>5</v>
      </c>
      <c r="D60" s="44"/>
      <c r="E60" s="45"/>
      <c r="F60" s="45"/>
      <c r="G60" s="57">
        <f>G59+G58</f>
        <v>0</v>
      </c>
    </row>
    <row r="61" spans="1:7" ht="15.75" hidden="1" thickTop="1" x14ac:dyDescent="0.25"/>
    <row r="62" spans="1:7" hidden="1" x14ac:dyDescent="0.25"/>
    <row r="63" spans="1:7" hidden="1" x14ac:dyDescent="0.25"/>
    <row r="64" spans="1:7" ht="15.75" x14ac:dyDescent="0.25">
      <c r="A64" s="115" t="s">
        <v>84</v>
      </c>
      <c r="B64" s="115"/>
      <c r="C64" s="115"/>
      <c r="D64" s="115"/>
      <c r="E64" s="115"/>
      <c r="F64" s="115"/>
    </row>
    <row r="66" spans="1:7" x14ac:dyDescent="0.25">
      <c r="A66" s="64" t="s">
        <v>13</v>
      </c>
      <c r="B66" s="50"/>
      <c r="C66" s="64" t="s">
        <v>11</v>
      </c>
      <c r="D66" s="64" t="s">
        <v>14</v>
      </c>
      <c r="E66" s="65" t="s">
        <v>12</v>
      </c>
      <c r="F66" s="66" t="s">
        <v>15</v>
      </c>
      <c r="G66" s="66" t="s">
        <v>16</v>
      </c>
    </row>
    <row r="67" spans="1:7" x14ac:dyDescent="0.25">
      <c r="A67" s="67"/>
      <c r="B67" s="50"/>
      <c r="C67" s="68" t="s">
        <v>10</v>
      </c>
      <c r="D67" s="69"/>
      <c r="E67" s="70"/>
    </row>
    <row r="68" spans="1:7" x14ac:dyDescent="0.25">
      <c r="A68" s="89">
        <v>1</v>
      </c>
      <c r="B68" s="50"/>
      <c r="C68" s="88" t="s">
        <v>33</v>
      </c>
      <c r="D68" s="89" t="s">
        <v>22</v>
      </c>
      <c r="E68" s="87">
        <v>40</v>
      </c>
      <c r="F68" s="81">
        <v>0</v>
      </c>
      <c r="G68" s="86">
        <f t="shared" ref="G68:G71" si="5">E68*F68</f>
        <v>0</v>
      </c>
    </row>
    <row r="69" spans="1:7" x14ac:dyDescent="0.25">
      <c r="A69" s="87">
        <v>2</v>
      </c>
      <c r="B69" s="50"/>
      <c r="C69" s="88" t="s">
        <v>34</v>
      </c>
      <c r="D69" s="89" t="s">
        <v>22</v>
      </c>
      <c r="E69" s="87">
        <v>40</v>
      </c>
      <c r="F69" s="81">
        <v>0</v>
      </c>
      <c r="G69" s="86">
        <f t="shared" si="5"/>
        <v>0</v>
      </c>
    </row>
    <row r="70" spans="1:7" x14ac:dyDescent="0.25">
      <c r="A70" s="87">
        <v>5</v>
      </c>
      <c r="B70" s="50"/>
      <c r="C70" s="88" t="s">
        <v>35</v>
      </c>
      <c r="D70" s="89" t="s">
        <v>20</v>
      </c>
      <c r="E70" s="87">
        <v>1</v>
      </c>
      <c r="F70" s="81">
        <v>0</v>
      </c>
      <c r="G70" s="86">
        <f t="shared" si="5"/>
        <v>0</v>
      </c>
    </row>
    <row r="71" spans="1:7" x14ac:dyDescent="0.25">
      <c r="A71" s="87">
        <v>6</v>
      </c>
      <c r="B71" s="50"/>
      <c r="C71" s="88" t="s">
        <v>42</v>
      </c>
      <c r="D71" s="89" t="s">
        <v>20</v>
      </c>
      <c r="E71" s="87">
        <v>1</v>
      </c>
      <c r="F71" s="81">
        <v>0</v>
      </c>
      <c r="G71" s="86">
        <f t="shared" si="5"/>
        <v>0</v>
      </c>
    </row>
    <row r="72" spans="1:7" x14ac:dyDescent="0.25">
      <c r="A72" s="87" t="s">
        <v>49</v>
      </c>
      <c r="B72" s="50"/>
      <c r="C72" s="88" t="s">
        <v>50</v>
      </c>
      <c r="D72" s="89" t="s">
        <v>20</v>
      </c>
      <c r="E72" s="87">
        <v>6</v>
      </c>
      <c r="F72" s="81">
        <v>0</v>
      </c>
      <c r="G72" s="91">
        <f>F72*E72</f>
        <v>0</v>
      </c>
    </row>
    <row r="73" spans="1:7" ht="25.5" x14ac:dyDescent="0.25">
      <c r="A73" s="87" t="s">
        <v>51</v>
      </c>
      <c r="B73" s="50"/>
      <c r="C73" s="88" t="s">
        <v>52</v>
      </c>
      <c r="D73" s="89" t="s">
        <v>20</v>
      </c>
      <c r="E73" s="87">
        <v>5</v>
      </c>
      <c r="F73" s="81">
        <v>0</v>
      </c>
      <c r="G73" s="86">
        <f>F73*E73</f>
        <v>0</v>
      </c>
    </row>
    <row r="74" spans="1:7" x14ac:dyDescent="0.25">
      <c r="A74" s="87" t="s">
        <v>57</v>
      </c>
      <c r="B74" s="50"/>
      <c r="C74" s="88" t="s">
        <v>54</v>
      </c>
      <c r="D74" s="89" t="s">
        <v>20</v>
      </c>
      <c r="E74" s="87" t="s">
        <v>53</v>
      </c>
      <c r="F74" s="90"/>
      <c r="G74" s="86"/>
    </row>
    <row r="75" spans="1:7" x14ac:dyDescent="0.25">
      <c r="A75" s="87" t="s">
        <v>58</v>
      </c>
      <c r="B75" s="50"/>
      <c r="C75" s="88" t="s">
        <v>55</v>
      </c>
      <c r="D75" s="89" t="s">
        <v>20</v>
      </c>
      <c r="E75" s="87" t="s">
        <v>53</v>
      </c>
      <c r="F75" s="90"/>
      <c r="G75" s="86"/>
    </row>
    <row r="76" spans="1:7" x14ac:dyDescent="0.25">
      <c r="A76" s="87" t="s">
        <v>59</v>
      </c>
      <c r="B76" s="50"/>
      <c r="C76" s="88" t="s">
        <v>56</v>
      </c>
      <c r="D76" s="89" t="s">
        <v>20</v>
      </c>
      <c r="E76" s="87">
        <v>2</v>
      </c>
      <c r="F76" s="81">
        <v>0</v>
      </c>
      <c r="G76" s="86">
        <f>F76*E76</f>
        <v>0</v>
      </c>
    </row>
    <row r="77" spans="1:7" ht="25.5" x14ac:dyDescent="0.25">
      <c r="A77" s="87" t="s">
        <v>60</v>
      </c>
      <c r="B77" s="50"/>
      <c r="C77" s="88" t="s">
        <v>61</v>
      </c>
      <c r="D77" s="89" t="s">
        <v>20</v>
      </c>
      <c r="E77" s="87">
        <v>1</v>
      </c>
      <c r="F77" s="81">
        <v>0</v>
      </c>
      <c r="G77" s="86">
        <f>F77</f>
        <v>0</v>
      </c>
    </row>
    <row r="78" spans="1:7" ht="15.75" thickBot="1" x14ac:dyDescent="0.3">
      <c r="A78" s="8"/>
      <c r="B78" s="8"/>
      <c r="C78" s="9"/>
      <c r="D78" s="9"/>
      <c r="E78" s="10"/>
      <c r="F78" s="10"/>
      <c r="G78" s="51"/>
    </row>
    <row r="79" spans="1:7" x14ac:dyDescent="0.25">
      <c r="A79" s="28"/>
      <c r="C79" s="29"/>
      <c r="D79" s="29"/>
      <c r="E79" s="30"/>
      <c r="F79" s="84"/>
      <c r="G79" s="85"/>
    </row>
    <row r="80" spans="1:7" x14ac:dyDescent="0.25">
      <c r="A80" s="31"/>
      <c r="C80" s="32"/>
      <c r="D80" s="32"/>
      <c r="E80" s="33"/>
      <c r="F80" s="84"/>
      <c r="G80" s="85"/>
    </row>
    <row r="81" spans="1:7" x14ac:dyDescent="0.25">
      <c r="A81" s="34" t="s">
        <v>85</v>
      </c>
      <c r="B81" s="50"/>
      <c r="D81" s="35"/>
      <c r="E81" s="35"/>
      <c r="F81" s="35"/>
      <c r="G81" s="53">
        <f>SUM(G68:G77)</f>
        <v>0</v>
      </c>
    </row>
    <row r="82" spans="1:7" x14ac:dyDescent="0.25">
      <c r="A82" s="26"/>
      <c r="B82" s="50"/>
      <c r="C82" s="27" t="s">
        <v>2</v>
      </c>
      <c r="D82" s="46"/>
      <c r="E82" s="35"/>
      <c r="F82" s="47">
        <v>0.15</v>
      </c>
      <c r="G82" s="54">
        <f>+G81*F82</f>
        <v>0</v>
      </c>
    </row>
    <row r="83" spans="1:7" ht="15.75" thickBot="1" x14ac:dyDescent="0.3">
      <c r="A83" s="36"/>
      <c r="B83" s="36"/>
      <c r="C83" s="37" t="s">
        <v>3</v>
      </c>
      <c r="D83" s="37"/>
      <c r="E83" s="37"/>
      <c r="F83" s="37"/>
      <c r="G83" s="55">
        <f>G81+G82</f>
        <v>0</v>
      </c>
    </row>
    <row r="84" spans="1:7" x14ac:dyDescent="0.25">
      <c r="A84" s="38"/>
      <c r="C84" s="39" t="s">
        <v>4</v>
      </c>
      <c r="D84" s="40"/>
      <c r="E84" s="41"/>
      <c r="F84" s="84"/>
      <c r="G84" s="56">
        <f>G83*0.22</f>
        <v>0</v>
      </c>
    </row>
    <row r="85" spans="1:7" ht="15.75" thickBot="1" x14ac:dyDescent="0.3">
      <c r="A85" s="42"/>
      <c r="C85" s="43" t="s">
        <v>5</v>
      </c>
      <c r="D85" s="44"/>
      <c r="E85" s="45"/>
      <c r="F85" s="45"/>
      <c r="G85" s="57">
        <f>G84+G83</f>
        <v>0</v>
      </c>
    </row>
    <row r="86" spans="1:7" ht="15.75" thickTop="1" x14ac:dyDescent="0.25"/>
  </sheetData>
  <sheetProtection algorithmName="SHA-512" hashValue="BUXMwbd7vVhIqbWbAtl1VTGaWh5DRhkbAIly+vUlrTr16gFKTSg48irEK72c+iZzPItU9pin8V/aH/a6EG4XCA==" saltValue="d/gDD2azBLpoQ1Lw6msKdA==" spinCount="100000" sheet="1" objects="1" scenarios="1"/>
  <mergeCells count="8">
    <mergeCell ref="A64:F64"/>
    <mergeCell ref="C55:G55"/>
    <mergeCell ref="A5:E5"/>
    <mergeCell ref="A2:G2"/>
    <mergeCell ref="A27:E27"/>
    <mergeCell ref="A47:E47"/>
    <mergeCell ref="C42:G42"/>
    <mergeCell ref="C43:G43"/>
  </mergeCells>
  <phoneticPr fontId="11" type="noConversion"/>
  <pageMargins left="0.7" right="0.7" top="0.75" bottom="0.75" header="0.3" footer="0.3"/>
  <pageSetup paperSize="9" scale="98" orientation="landscape" r:id="rId1"/>
  <rowBreaks count="3" manualBreakCount="3">
    <brk id="25" max="16383" man="1"/>
    <brk id="44" max="16383" man="1"/>
    <brk id="63" max="16383" man="1"/>
  </rowBreaks>
  <ignoredErrors>
    <ignoredError sqref="A72:A77 A33:A34 A10 A11:A15 A5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vt:i4>
      </vt:variant>
    </vt:vector>
  </HeadingPairs>
  <TitlesOfParts>
    <vt:vector size="3" baseType="lpstr">
      <vt:lpstr>REKAPITULACIJA</vt:lpstr>
      <vt:lpstr>PODROBNO</vt:lpstr>
      <vt:lpstr>PODROBNO!Področje_tiskanja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Geoforma</dc:creator>
  <cp:lastModifiedBy>Darko Ilievski</cp:lastModifiedBy>
  <cp:lastPrinted>2018-06-27T12:48:32Z</cp:lastPrinted>
  <dcterms:created xsi:type="dcterms:W3CDTF">2018-06-06T20:12:24Z</dcterms:created>
  <dcterms:modified xsi:type="dcterms:W3CDTF">2022-07-07T05:24:53Z</dcterms:modified>
</cp:coreProperties>
</file>