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autoCompressPictures="0"/>
  <mc:AlternateContent xmlns:mc="http://schemas.openxmlformats.org/markup-compatibility/2006">
    <mc:Choice Requires="x15">
      <x15ac:absPath xmlns:x15ac="http://schemas.microsoft.com/office/spreadsheetml/2010/11/ac" url="\\dol-ap\Users\Jure.bencina\documents\razpis za vzdrževanje cest_2020\"/>
    </mc:Choice>
  </mc:AlternateContent>
  <bookViews>
    <workbookView xWindow="45" yWindow="0" windowWidth="5550" windowHeight="7650" tabRatio="913" activeTab="1"/>
  </bookViews>
  <sheets>
    <sheet name="REKAPITULACIJA" sheetId="15" r:id="rId1"/>
    <sheet name="čiščenje cest in parkirišč" sheetId="8" r:id="rId2"/>
    <sheet name="košnja trave" sheetId="3" r:id="rId3"/>
    <sheet name="barvanje označb" sheetId="10" r:id="rId4"/>
    <sheet name="vzdrževanje meteornih sistemov" sheetId="9" r:id="rId5"/>
    <sheet name="zimska služba" sheetId="11" r:id="rId6"/>
    <sheet name="pregledniško-interventna sluzba" sheetId="1" r:id="rId7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1" l="1"/>
  <c r="G15" i="10" l="1"/>
  <c r="I15" i="10" s="1"/>
  <c r="G16" i="10"/>
  <c r="I16" i="10" s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3" i="1"/>
  <c r="I13" i="1" s="1"/>
  <c r="G14" i="1"/>
  <c r="I14" i="1" s="1"/>
  <c r="G15" i="1"/>
  <c r="I15" i="1" s="1"/>
  <c r="G17" i="1"/>
  <c r="I17" i="1" s="1"/>
  <c r="G18" i="1"/>
  <c r="I18" i="1" s="1"/>
  <c r="G19" i="1"/>
  <c r="I19" i="1" s="1"/>
  <c r="G20" i="1"/>
  <c r="I20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6" i="3"/>
  <c r="I6" i="3" s="1"/>
  <c r="G8" i="3"/>
  <c r="I8" i="3" s="1"/>
  <c r="G9" i="3"/>
  <c r="I9" i="3" s="1"/>
  <c r="G5" i="3"/>
  <c r="I5" i="3" s="1"/>
  <c r="G18" i="8"/>
  <c r="I18" i="8" s="1"/>
  <c r="G17" i="8"/>
  <c r="I17" i="8" s="1"/>
  <c r="G16" i="8"/>
  <c r="I16" i="8" s="1"/>
  <c r="G15" i="8"/>
  <c r="I15" i="8" s="1"/>
  <c r="G14" i="8"/>
  <c r="I14" i="8" s="1"/>
  <c r="G12" i="8"/>
  <c r="I12" i="8" s="1"/>
  <c r="G11" i="8"/>
  <c r="I11" i="8" s="1"/>
  <c r="G10" i="8"/>
  <c r="I10" i="8" s="1"/>
  <c r="G5" i="8"/>
  <c r="I5" i="8" s="1"/>
  <c r="G6" i="8"/>
  <c r="I6" i="8" s="1"/>
  <c r="G7" i="8"/>
  <c r="I7" i="8" s="1"/>
  <c r="G24" i="11"/>
  <c r="I24" i="11" s="1"/>
  <c r="G23" i="11"/>
  <c r="I23" i="11" s="1"/>
  <c r="G22" i="11"/>
  <c r="I22" i="11" s="1"/>
  <c r="G16" i="11"/>
  <c r="I16" i="11" s="1"/>
  <c r="G17" i="11"/>
  <c r="I17" i="11" s="1"/>
  <c r="G19" i="11"/>
  <c r="I19" i="11" s="1"/>
  <c r="G18" i="11"/>
  <c r="I18" i="11" s="1"/>
  <c r="G15" i="11"/>
  <c r="I15" i="11" s="1"/>
  <c r="I14" i="11"/>
  <c r="G13" i="11"/>
  <c r="I13" i="11" s="1"/>
  <c r="G12" i="11"/>
  <c r="I12" i="11" s="1"/>
  <c r="G11" i="11"/>
  <c r="I11" i="11" s="1"/>
  <c r="G10" i="11"/>
  <c r="I10" i="11" s="1"/>
  <c r="G9" i="11"/>
  <c r="I9" i="11" s="1"/>
  <c r="G8" i="11"/>
  <c r="I8" i="11" s="1"/>
  <c r="G7" i="11"/>
  <c r="I7" i="11" s="1"/>
  <c r="G32" i="9"/>
  <c r="I32" i="9" s="1"/>
  <c r="G30" i="9"/>
  <c r="I30" i="9" s="1"/>
  <c r="G31" i="9"/>
  <c r="I31" i="9" s="1"/>
  <c r="G29" i="9"/>
  <c r="I29" i="9" s="1"/>
  <c r="G28" i="9"/>
  <c r="I28" i="9" s="1"/>
  <c r="G26" i="9"/>
  <c r="I26" i="9" s="1"/>
  <c r="G25" i="9"/>
  <c r="I25" i="9" s="1"/>
  <c r="G23" i="9"/>
  <c r="I23" i="9" s="1"/>
  <c r="G22" i="9"/>
  <c r="I22" i="9" s="1"/>
  <c r="G20" i="9"/>
  <c r="I20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7" i="9"/>
  <c r="I7" i="9" s="1"/>
  <c r="G6" i="9"/>
  <c r="I6" i="9" s="1"/>
  <c r="G6" i="11"/>
  <c r="I6" i="11" s="1"/>
  <c r="G5" i="11"/>
  <c r="I5" i="11" s="1"/>
  <c r="G19" i="9"/>
  <c r="I19" i="9" s="1"/>
  <c r="G4" i="11"/>
  <c r="I4" i="11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7" i="10"/>
  <c r="I7" i="10" s="1"/>
  <c r="G8" i="10"/>
  <c r="I8" i="10" s="1"/>
  <c r="G6" i="10"/>
  <c r="I6" i="10" s="1"/>
  <c r="I11" i="3" l="1"/>
  <c r="D5" i="15" s="1"/>
  <c r="G8" i="8"/>
  <c r="G20" i="8" s="1"/>
  <c r="C3" i="15" s="1"/>
  <c r="I8" i="8"/>
  <c r="I20" i="8" s="1"/>
  <c r="D3" i="15" s="1"/>
  <c r="I38" i="1"/>
  <c r="D13" i="15" s="1"/>
  <c r="G38" i="1"/>
  <c r="C13" i="15" s="1"/>
  <c r="I26" i="11"/>
  <c r="D11" i="15" s="1"/>
  <c r="G26" i="11"/>
  <c r="C11" i="15" s="1"/>
  <c r="I34" i="9"/>
  <c r="D7" i="15" s="1"/>
  <c r="G34" i="9"/>
  <c r="C7" i="15" s="1"/>
  <c r="G11" i="3"/>
  <c r="C5" i="15" s="1"/>
  <c r="G5" i="10" l="1"/>
  <c r="G18" i="10" s="1"/>
  <c r="C9" i="15" s="1"/>
  <c r="C15" i="15" s="1"/>
  <c r="I5" i="10" l="1"/>
  <c r="I18" i="10" s="1"/>
  <c r="D9" i="15" s="1"/>
  <c r="D15" i="15" s="1"/>
</calcChain>
</file>

<file path=xl/sharedStrings.xml><?xml version="1.0" encoding="utf-8"?>
<sst xmlns="http://schemas.openxmlformats.org/spreadsheetml/2006/main" count="315" uniqueCount="171">
  <si>
    <t>Št.</t>
  </si>
  <si>
    <t>Opis</t>
  </si>
  <si>
    <t>Enota</t>
  </si>
  <si>
    <t>DELAVCI</t>
  </si>
  <si>
    <t> Cestar</t>
  </si>
  <si>
    <t> ura</t>
  </si>
  <si>
    <t> Voznik</t>
  </si>
  <si>
    <t> Strojnik</t>
  </si>
  <si>
    <t>mesec</t>
  </si>
  <si>
    <t> Semaforji - prometno odvisni prenosni komplet</t>
  </si>
  <si>
    <t> Traktor do 66 kW</t>
  </si>
  <si>
    <t> Vibro plošča</t>
  </si>
  <si>
    <t>ura</t>
  </si>
  <si>
    <t>Motorna žaga</t>
  </si>
  <si>
    <t> Pregledniško vozilo (kombi)</t>
  </si>
  <si>
    <t>MATERIAL</t>
  </si>
  <si>
    <t> 1049</t>
  </si>
  <si>
    <t> Absorber</t>
  </si>
  <si>
    <t> kg</t>
  </si>
  <si>
    <t> 1134</t>
  </si>
  <si>
    <t> Zapora - polovična DP 1.2 (brez semaforja in ročnega usmerjanja)</t>
  </si>
  <si>
    <t> dan</t>
  </si>
  <si>
    <t> 1138</t>
  </si>
  <si>
    <t> Zapora popolna</t>
  </si>
  <si>
    <t> Kamniti material za skalomet</t>
  </si>
  <si>
    <t>m3</t>
  </si>
  <si>
    <t xml:space="preserve">Kamniti material za makadamsko vozišče (0/16)  </t>
  </si>
  <si>
    <t>cena skupaj</t>
  </si>
  <si>
    <t>Km</t>
  </si>
  <si>
    <t>Kom</t>
  </si>
  <si>
    <t>Čiščenje vozišča po nezgodi (upošteva se ura cestarja)</t>
  </si>
  <si>
    <t>Postavitev kolov – leseni(samo postavitev, brez kolov)</t>
  </si>
  <si>
    <t>Postavitev zimskih prometnih znakov (samo delo)</t>
  </si>
  <si>
    <t>Odstranjevanje snega in poledice - ročno</t>
  </si>
  <si>
    <t>Preventivno posipanje-brez materiala</t>
  </si>
  <si>
    <t>3204-1</t>
  </si>
  <si>
    <t>preventivno posipanje-pločniki-brez materiala</t>
  </si>
  <si>
    <t>km</t>
  </si>
  <si>
    <t>3204-2</t>
  </si>
  <si>
    <t>preventivno posipanje -parkirišča in AP-brez materiala</t>
  </si>
  <si>
    <t>m2</t>
  </si>
  <si>
    <t>Pluženje in posipanje-brez materiala</t>
  </si>
  <si>
    <t>3208-1</t>
  </si>
  <si>
    <t>pluženje in posipanje-pločniki-brez materiala</t>
  </si>
  <si>
    <t>3208-2</t>
  </si>
  <si>
    <t>pluženje in posipanje-parkirišča in AP-brez materiala</t>
  </si>
  <si>
    <t>Odstranjevanje opreme - koli</t>
  </si>
  <si>
    <t>Odstranjevanje opreme - prometni znaki</t>
  </si>
  <si>
    <t>Čiščenje prometnih znakov - letni</t>
  </si>
  <si>
    <t>Čiščenje prometnih znakov - zimski</t>
  </si>
  <si>
    <t>Čiščenje smernikov - ročno</t>
  </si>
  <si>
    <t>posipna sol</t>
  </si>
  <si>
    <t>ton</t>
  </si>
  <si>
    <t>pesek za posip (asfaltne ceste)</t>
  </si>
  <si>
    <t>pesek za posip (makadami)</t>
  </si>
  <si>
    <t>Predvidena količina 2020</t>
  </si>
  <si>
    <t>Popravilo vozišča po nezgodi in elementarnih dogodkih (upošteva se ura cestarja)</t>
  </si>
  <si>
    <t>KOŠNJA</t>
  </si>
  <si>
    <t>a) delavec</t>
  </si>
  <si>
    <t>b) kombi z voznikom</t>
  </si>
  <si>
    <t>a) fi 500mm, z LTŽ vtočno rešetko 40x40 cm, nosilnosti 40 ton</t>
  </si>
  <si>
    <t>kos</t>
  </si>
  <si>
    <t>Dobava in izdelava vtočnih jaškov iz BC, globine do 2,00m, z betonskim pokrovom, obbetoniranjem in izdelavo dna ter izvedbo vtoka in iztoka, vključno z zemeljskimi deli</t>
  </si>
  <si>
    <t>b) nad fi 60 cm, do fi 100cm</t>
  </si>
  <si>
    <t>a) do fi 60cm</t>
  </si>
  <si>
    <t>a) do fi 30 cm</t>
  </si>
  <si>
    <t>b) nad fi 30, do fi 60 cm</t>
  </si>
  <si>
    <t>m</t>
  </si>
  <si>
    <t>Dobava in izdelava vtočnih in iztočnih glav prepustov krožnega prereza, tlakovanje z lomljencem na betonski podlagi</t>
  </si>
  <si>
    <t>Dobava in izdelava muld in izpustov v teren, lomljenec položen v beton</t>
  </si>
  <si>
    <t>Čiščenje peskolovov meteorne kanalizacije z nakladanjem in odvozom odpadnega materiala na deponijo</t>
  </si>
  <si>
    <t>a) do fi 40 cm</t>
  </si>
  <si>
    <t>b) nad fi 40, do fi 60 cm</t>
  </si>
  <si>
    <t>Čiščenje rešetk in podrobniških vtokov peskolovov</t>
  </si>
  <si>
    <t>Čiščenje prepustov - strojno, z odvozom materiala na deponijo</t>
  </si>
  <si>
    <t>Čiščenje prepustov - ročno, z odvozom materiala na deponijo</t>
  </si>
  <si>
    <t>Strojno pometanje odprtih cest z odrivom pometenega materiala na bankino</t>
  </si>
  <si>
    <t>Strojno pometanje zaprtih cest in pločnikov z nalaganjem in odvozom pometenega materiala na deponijo</t>
  </si>
  <si>
    <t>POMETANJE</t>
  </si>
  <si>
    <t>Ročno pometanje cest in pločnikov z nalaganjem in odvozom pometenega materiala na deponijo</t>
  </si>
  <si>
    <t>tovornjak kiper, nosilnost do 15t</t>
  </si>
  <si>
    <t>bager do 4t</t>
  </si>
  <si>
    <t>bager nad 4t</t>
  </si>
  <si>
    <t>nakladač - kopač</t>
  </si>
  <si>
    <t>odkopno kladivo</t>
  </si>
  <si>
    <t>greder</t>
  </si>
  <si>
    <t>valjar, vibracijski, do 4t</t>
  </si>
  <si>
    <t>valjar, vibracijski, nad 10t</t>
  </si>
  <si>
    <r>
      <t xml:space="preserve">Izdelava tankoslojne prečne in ostalih označb na vozišču z enokomponentno RUMENO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HITROSTNE OVIRE</t>
    </r>
  </si>
  <si>
    <r>
      <t xml:space="preserve">Izdelava tankoslojne prečne in ostalih označb na vozišču z enokomponentno RUMENO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AVTOBUSNA POSTAJALIŠČA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</si>
  <si>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STOP ČRTE (širina 0,50m)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</si>
  <si>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STOP KOCKE (0,25x0,50)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</si>
  <si>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napisi ŠOLA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</si>
  <si>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PUŠČICE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</si>
  <si>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ŠRAFURE</t>
    </r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</si>
  <si>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SREDINSKE ČRTE (širina do 0,15m)</t>
    </r>
  </si>
  <si>
    <t>m1</t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</si>
  <si>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TRIKOTNIK</t>
    </r>
  </si>
  <si>
    <t>BARVANJE</t>
  </si>
  <si>
    <t>SKUPAJ brez DDV</t>
  </si>
  <si>
    <t>VZDRŽEVANJE METEORNIH SISTEMOV</t>
  </si>
  <si>
    <t>cena na enoto</t>
  </si>
  <si>
    <t>Cene na enoto, ki so vezane na stroje, morajo zajemati tudi upravljalca stroja, ne samo stroj.</t>
  </si>
  <si>
    <t>Popravilo bankin ob asfaltnih cestah z dosipom jalovine, s planiranjem in valjanjem</t>
  </si>
  <si>
    <t>Strojno rezanje bankin ob asfaltnih cestah z nalaganjem in odvozom na deponijo</t>
  </si>
  <si>
    <t>Ročno krpanje udarnih jam na makadamih z dobavo materiala in dosipom v debelini 5-10cm, ter valjanjem</t>
  </si>
  <si>
    <t>STORITVE - INTERVENTNO VZDRŽEVANJE CEST</t>
  </si>
  <si>
    <t>Izredni pregledi cest, od 16.3. - 14.11., po predhodnem dogovoru z naročnikom, ali v izrednih razmerah</t>
  </si>
  <si>
    <t>VZDRŽEVANJE CEST - ZA LETO 2020/2021  REKAPITULACIJA</t>
  </si>
  <si>
    <t>ČIŠČENJE CEST IN PARKIRIŠČ</t>
  </si>
  <si>
    <t>KOŠNJA TRAVE</t>
  </si>
  <si>
    <t>ZIMSKA SLUŽBA</t>
  </si>
  <si>
    <t>PREGLEDNIŠKO-INTERVENTNA SLUŽBA</t>
  </si>
  <si>
    <t>BARVANJE TALNIH OZNAČB</t>
  </si>
  <si>
    <t>Predvidena količina</t>
  </si>
  <si>
    <t>ČIŠČENJE CEST</t>
  </si>
  <si>
    <t>Košnja trave in grmovja strojno in ročno na cestnih bankinah in brežinah, širine od 1,00m do 3,00m in do dna obcestnih jarkov</t>
  </si>
  <si>
    <t>Nalaganje in odvoz ostankov trave in grmovja po košnji, kjer se odvoz posebej naroči</t>
  </si>
  <si>
    <t>Izredni pregledi cest, od 15.11. - 15.3.</t>
  </si>
  <si>
    <t>Redni pregledi cest, od 15.11. - 15.3.</t>
  </si>
  <si>
    <t>Čiščenje kovinskih dražnikov in muld z nalaganjem in odvozom materiala na deponijo</t>
  </si>
  <si>
    <t>Ročno čiščenje koritnic in meteornih kanalov z odvozom materiala na deponijo</t>
  </si>
  <si>
    <t>Čiščenje jarkov - strojno od 0,3 do 0,5 m3/m1, z nalaganjem, odvozom in stroški deponije</t>
  </si>
  <si>
    <t>REDNO VZDRŽEVANJE</t>
  </si>
  <si>
    <t>IZVEDBA NOVIH ELEMENTOV</t>
  </si>
  <si>
    <t>Vgradnja kovinskih dražnikov z betonsko posteljico, uvodnim delom, iztokom in z vsemi zemeljskimi deli - dražnik dostavi naročnik</t>
  </si>
  <si>
    <t>Dobava in vgradnja kovinskih dražnikov z betonsko posteljico, uvodnim delom, iztokom in z vsemi zemeljskimi deli</t>
  </si>
  <si>
    <t>Dobava in kompletna izdelava peskolova iz BC ali PVC cevi, globine do 1,50m, z obbetoniranjem in izdelavo dna ter izvedbo vtoka in iztoka, vključno z zemeljskimi deli</t>
  </si>
  <si>
    <t>tovornjak kiper, nosilnost do 10t</t>
  </si>
  <si>
    <t>LETNO VZDRŽEVANJE IN PREGLEDNIŠKO - INTERVENTNA SLUŽBA</t>
  </si>
  <si>
    <t>ČIŠČENJE ZNAKOV - PO IZRECNEM NALOGU NAROČNIKA ALI V IZREDNIH RAZMERAH</t>
  </si>
  <si>
    <t>OSTALI STOJI, ORODJA IN VOZILA, KI SE JIH UPORABI OB IZRECNEM NAROČILU INVESTITORJA. STROJNIK ALI UPRAVLJAVEC STROJA, ORODJA ALI VOZILA MORA BITI VŠTET V CENO!</t>
  </si>
  <si>
    <t>Strojno profiliranje (grediranje) makadamskih cest z ureditvijo prečnega naklona z valjanjem in nasipnim materialom.</t>
  </si>
  <si>
    <t xml:space="preserve">Dobava jalovine za popravilo makadamskih vozišč (0/32) </t>
  </si>
  <si>
    <r>
      <t xml:space="preserve">Izdelava tankoslojne prečne in ostalih označb na vozišču z enokomponentno BELO BARVO, vključno z 250g/m2 dodatnega posipa z drobci stekla, strojno, debelina suhe snovi 250qm - </t>
    </r>
    <r>
      <rPr>
        <b/>
        <sz val="11"/>
        <color theme="1"/>
        <rFont val="Calibri"/>
        <family val="2"/>
        <charset val="238"/>
        <scheme val="minor"/>
      </rPr>
      <t>PREHODI ZA PEŠCE</t>
    </r>
    <r>
      <rPr>
        <sz val="11"/>
        <color theme="1"/>
        <rFont val="Calibri"/>
        <family val="2"/>
        <charset val="238"/>
        <scheme val="minor"/>
      </rPr>
      <t xml:space="preserve"> (širina 0,5m)</t>
    </r>
  </si>
  <si>
    <t>Dobava in izdelava prepustov in meteorne kanalizacije iz PVC cevi z obbetoniranjem, vključno z zemeljskimi deli</t>
  </si>
  <si>
    <t>Strojno čiščenje zadrževalnikov materiala na hudourniških vodotokih, z nalaganjem in odvozom</t>
  </si>
  <si>
    <t>Krpanje udarnih jam s hladno asfaltno maso ročno (vključno z materialom)</t>
  </si>
  <si>
    <t xml:space="preserve">Razpisana dela in količine so razdeljena na posamezne sklope del zaradi preglednosti. Sklopi del so soodvisni, ter se smiselno povezujejo in dopolnjujejo iz enega sklopa v drugega, ter skupaj predstavljajo celoten obseg del. </t>
  </si>
  <si>
    <t>Dežurstvo/pripravljenost zimske službe***</t>
  </si>
  <si>
    <t>ČIŠČENJE OB PROMETNIH in drugih NESREČAH</t>
  </si>
  <si>
    <t>b) fi 400mm, s podrobniškim vtokom  in LTŽ pokrovom, fi 45 cm, nosilnosti 40 ton</t>
  </si>
  <si>
    <t>Pluženje snega-strojno</t>
  </si>
  <si>
    <t xml:space="preserve">Ocenjen obseg storitev, zajetih v tem popisu del je informativnega značaja, za čimbolj realno oceno stroška in s tem realno ocenjevanje ponudb. Naročnik se ne zavezuje, da bo storitve v tem obsegu tudi dejansko naročil. </t>
  </si>
  <si>
    <t>DDV</t>
  </si>
  <si>
    <t>cena z DDV</t>
  </si>
  <si>
    <t>SKUPAJ z DDV</t>
  </si>
  <si>
    <t>CENA z DDV</t>
  </si>
  <si>
    <t>Košnja trave in manjšega grmovja, ročno z motorno kosilnico, ki se izvaja hkrati z redno košnjo</t>
  </si>
  <si>
    <t>Redni pregledi cest, od 16.3. - 14.11., z izdelavo poročil v spletni aplikaciji</t>
  </si>
  <si>
    <t>SKUPAJ:</t>
  </si>
  <si>
    <t>brez DDV</t>
  </si>
  <si>
    <t>z DDV</t>
  </si>
  <si>
    <t>001</t>
  </si>
  <si>
    <r>
      <t xml:space="preserve">Odstranitev obeležb - </t>
    </r>
    <r>
      <rPr>
        <b/>
        <sz val="11"/>
        <color theme="1"/>
        <rFont val="Calibri"/>
        <family val="2"/>
        <charset val="238"/>
        <scheme val="minor"/>
      </rPr>
      <t>DRUGO</t>
    </r>
  </si>
  <si>
    <r>
      <t xml:space="preserve">Odstranitev obeležb - </t>
    </r>
    <r>
      <rPr>
        <b/>
        <sz val="11"/>
        <color theme="1"/>
        <rFont val="Calibri"/>
        <family val="2"/>
        <charset val="238"/>
        <scheme val="minor"/>
      </rPr>
      <t>ČRTA</t>
    </r>
  </si>
  <si>
    <t>Čiščenje jarkov - strojno do 0,3m3/m1, z nalaganjem, odvozom in stroški deponije</t>
  </si>
  <si>
    <t>003</t>
  </si>
  <si>
    <t>004</t>
  </si>
  <si>
    <t>013</t>
  </si>
  <si>
    <t>039</t>
  </si>
  <si>
    <t>009</t>
  </si>
  <si>
    <t>040</t>
  </si>
  <si>
    <t xml:space="preserve">Dobava jalovine za popravilo bankin (0/16) </t>
  </si>
  <si>
    <t>119</t>
  </si>
  <si>
    <t>218</t>
  </si>
  <si>
    <t>010</t>
  </si>
  <si>
    <t>005</t>
  </si>
  <si>
    <t>223</t>
  </si>
  <si>
    <t>008</t>
  </si>
  <si>
    <t>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</si>
</sst>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.000\ _€_-;\-* #,##0.000\ _€_-;_-* &quot;-&quot;??\ _€_-;_-@_-"/>
    <numFmt numFmtId="167" formatCode="_-* #,##0.00\ &quot;SIT&quot;_-;\-* #,##0.00\ &quot;SIT&quot;_-;_-* &quot;-&quot;??\ &quot;SIT&quot;_-;_-@_-"/>
    <numFmt numFmtId="168" formatCode="_-* #,##0.00\ _S_I_T_-;\-* #,##0.00\ _S_I_T_-;_-* &quot;-&quot;??\ _S_I_T_-;_-@_-"/>
    <numFmt numFmtId="169" formatCode="#,##0.00&quot; €&quot;"/>
    <numFmt numFmtId="170" formatCode="_-* #,##0\ _S_I_T_-;\-* #,##0\ _S_I_T_-;_-* &quot;-&quot;??\ _S_I_T_-;_-@_-"/>
    <numFmt numFmtId="171" formatCode="0.0%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name val="Arial Narrow CE"/>
      <charset val="238"/>
    </font>
    <font>
      <sz val="11"/>
      <color indexed="8"/>
      <name val="Arial"/>
      <family val="2"/>
    </font>
    <font>
      <b/>
      <sz val="12"/>
      <color indexed="8"/>
      <name val="Trebuchet MS"/>
      <family val="2"/>
    </font>
    <font>
      <sz val="10"/>
      <name val="Arial CE"/>
    </font>
    <font>
      <sz val="10"/>
      <name val="Arial"/>
      <family val="2"/>
      <charset val="204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1"/>
      <color indexed="8"/>
      <name val="Arial "/>
      <charset val="238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9" fillId="0" borderId="0"/>
    <xf numFmtId="0" fontId="12" fillId="0" borderId="0"/>
    <xf numFmtId="0" fontId="18" fillId="0" borderId="0"/>
    <xf numFmtId="0" fontId="9" fillId="0" borderId="0"/>
    <xf numFmtId="0" fontId="14" fillId="0" borderId="0"/>
    <xf numFmtId="0" fontId="21" fillId="0" borderId="0"/>
    <xf numFmtId="0" fontId="12" fillId="0" borderId="0"/>
    <xf numFmtId="0" fontId="16" fillId="0" borderId="0"/>
    <xf numFmtId="0" fontId="19" fillId="0" borderId="0" applyFill="0" applyBorder="0"/>
    <xf numFmtId="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Protection="1">
      <protection locked="0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/>
    <xf numFmtId="165" fontId="4" fillId="0" borderId="11" xfId="0" applyNumberFormat="1" applyFont="1" applyBorder="1" applyAlignment="1" applyProtection="1">
      <alignment wrapText="1"/>
      <protection locked="0"/>
    </xf>
    <xf numFmtId="0" fontId="0" fillId="0" borderId="0" xfId="0" applyAlignment="1"/>
    <xf numFmtId="165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5" fillId="0" borderId="1" xfId="9" applyFont="1" applyFill="1" applyBorder="1" applyAlignment="1" applyProtection="1"/>
    <xf numFmtId="0" fontId="25" fillId="0" borderId="12" xfId="9" applyFont="1" applyFill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/>
    <xf numFmtId="0" fontId="5" fillId="0" borderId="0" xfId="0" applyFont="1" applyFill="1" applyBorder="1" applyAlignment="1"/>
    <xf numFmtId="165" fontId="0" fillId="0" borderId="6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Fill="1"/>
    <xf numFmtId="165" fontId="4" fillId="0" borderId="3" xfId="0" applyNumberFormat="1" applyFont="1" applyFill="1" applyBorder="1" applyAlignment="1" applyProtection="1">
      <alignment wrapText="1"/>
      <protection locked="0"/>
    </xf>
    <xf numFmtId="165" fontId="4" fillId="0" borderId="11" xfId="0" applyNumberFormat="1" applyFont="1" applyFill="1" applyBorder="1" applyAlignment="1" applyProtection="1">
      <alignment wrapText="1"/>
      <protection locked="0"/>
    </xf>
    <xf numFmtId="165" fontId="4" fillId="0" borderId="11" xfId="0" applyNumberFormat="1" applyFont="1" applyFill="1" applyBorder="1" applyAlignment="1" applyProtection="1">
      <protection locked="0"/>
    </xf>
    <xf numFmtId="165" fontId="0" fillId="0" borderId="10" xfId="0" applyNumberFormat="1" applyBorder="1" applyAlignment="1" applyProtection="1">
      <protection locked="0"/>
    </xf>
    <xf numFmtId="0" fontId="0" fillId="0" borderId="0" xfId="0" applyProtection="1"/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wrapText="1"/>
    </xf>
    <xf numFmtId="4" fontId="10" fillId="2" borderId="1" xfId="0" applyNumberFormat="1" applyFont="1" applyFill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wrapText="1"/>
    </xf>
    <xf numFmtId="0" fontId="4" fillId="0" borderId="0" xfId="0" applyFont="1" applyProtection="1"/>
    <xf numFmtId="0" fontId="4" fillId="0" borderId="3" xfId="0" applyFont="1" applyFill="1" applyBorder="1" applyAlignment="1" applyProtection="1">
      <alignment horizontal="center" wrapText="1"/>
    </xf>
    <xf numFmtId="0" fontId="4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165" fontId="4" fillId="0" borderId="3" xfId="0" applyNumberFormat="1" applyFont="1" applyBorder="1" applyAlignment="1" applyProtection="1">
      <alignment wrapText="1"/>
    </xf>
    <xf numFmtId="171" fontId="4" fillId="0" borderId="3" xfId="0" applyNumberFormat="1" applyFont="1" applyBorder="1" applyAlignment="1" applyProtection="1">
      <alignment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wrapText="1"/>
    </xf>
    <xf numFmtId="165" fontId="4" fillId="0" borderId="11" xfId="0" applyNumberFormat="1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wrapText="1"/>
    </xf>
    <xf numFmtId="165" fontId="4" fillId="0" borderId="14" xfId="0" applyNumberFormat="1" applyFont="1" applyBorder="1" applyAlignment="1" applyProtection="1">
      <alignment wrapText="1"/>
    </xf>
    <xf numFmtId="171" fontId="4" fillId="0" borderId="7" xfId="0" applyNumberFormat="1" applyFont="1" applyBorder="1" applyAlignment="1" applyProtection="1">
      <alignment wrapText="1"/>
    </xf>
    <xf numFmtId="165" fontId="4" fillId="0" borderId="7" xfId="0" applyNumberFormat="1" applyFont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165" fontId="4" fillId="0" borderId="3" xfId="0" applyNumberFormat="1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165" fontId="4" fillId="0" borderId="11" xfId="0" applyNumberFormat="1" applyFont="1" applyFill="1" applyBorder="1" applyAlignment="1" applyProtection="1">
      <alignment wrapText="1"/>
    </xf>
    <xf numFmtId="2" fontId="4" fillId="0" borderId="11" xfId="0" applyNumberFormat="1" applyFont="1" applyFill="1" applyBorder="1" applyAlignment="1" applyProtection="1">
      <alignment wrapText="1"/>
    </xf>
    <xf numFmtId="0" fontId="4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4" fontId="2" fillId="0" borderId="2" xfId="0" applyNumberFormat="1" applyFont="1" applyBorder="1" applyAlignment="1" applyProtection="1">
      <alignment horizontal="center" wrapText="1"/>
    </xf>
    <xf numFmtId="0" fontId="0" fillId="0" borderId="0" xfId="0" applyAlignment="1" applyProtection="1"/>
    <xf numFmtId="4" fontId="2" fillId="0" borderId="0" xfId="0" applyNumberFormat="1" applyFont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wrapText="1"/>
    </xf>
    <xf numFmtId="0" fontId="0" fillId="0" borderId="3" xfId="0" applyFill="1" applyBorder="1" applyAlignment="1" applyProtection="1">
      <alignment horizontal="center" wrapText="1"/>
    </xf>
    <xf numFmtId="3" fontId="0" fillId="0" borderId="3" xfId="0" applyNumberFormat="1" applyFont="1" applyFill="1" applyBorder="1" applyAlignment="1" applyProtection="1">
      <alignment horizontal="center" wrapText="1"/>
    </xf>
    <xf numFmtId="165" fontId="0" fillId="0" borderId="3" xfId="0" applyNumberFormat="1" applyFont="1" applyBorder="1" applyAlignment="1" applyProtection="1">
      <alignment horizontal="right" wrapText="1"/>
    </xf>
    <xf numFmtId="171" fontId="0" fillId="0" borderId="3" xfId="0" applyNumberFormat="1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0" fillId="0" borderId="3" xfId="0" applyBorder="1" applyAlignment="1" applyProtection="1">
      <alignment horizontal="center" wrapText="1"/>
    </xf>
    <xf numFmtId="3" fontId="0" fillId="0" borderId="3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 wrapText="1"/>
    </xf>
    <xf numFmtId="0" fontId="0" fillId="0" borderId="11" xfId="0" applyBorder="1" applyAlignment="1" applyProtection="1">
      <alignment wrapText="1"/>
    </xf>
    <xf numFmtId="3" fontId="0" fillId="0" borderId="11" xfId="0" applyNumberFormat="1" applyFont="1" applyBorder="1" applyAlignment="1" applyProtection="1">
      <alignment wrapText="1"/>
    </xf>
    <xf numFmtId="43" fontId="0" fillId="0" borderId="11" xfId="0" applyNumberFormat="1" applyFont="1" applyBorder="1" applyAlignment="1" applyProtection="1">
      <alignment wrapText="1"/>
    </xf>
    <xf numFmtId="165" fontId="0" fillId="0" borderId="11" xfId="0" applyNumberFormat="1" applyFont="1" applyBorder="1" applyAlignment="1" applyProtection="1">
      <alignment horizontal="right" wrapText="1"/>
    </xf>
    <xf numFmtId="0" fontId="0" fillId="0" borderId="11" xfId="0" applyFont="1" applyBorder="1" applyAlignment="1" applyProtection="1">
      <alignment wrapText="1"/>
    </xf>
    <xf numFmtId="165" fontId="0" fillId="0" borderId="11" xfId="0" applyNumberFormat="1" applyFont="1" applyBorder="1" applyAlignment="1" applyProtection="1">
      <alignment wrapText="1"/>
    </xf>
    <xf numFmtId="0" fontId="4" fillId="0" borderId="11" xfId="1" applyFont="1" applyBorder="1" applyAlignment="1" applyProtection="1">
      <alignment horizontal="justify" wrapText="1"/>
    </xf>
    <xf numFmtId="0" fontId="0" fillId="0" borderId="3" xfId="1" applyFont="1" applyBorder="1" applyAlignment="1" applyProtection="1">
      <alignment horizontal="justify" wrapText="1"/>
    </xf>
    <xf numFmtId="0" fontId="0" fillId="0" borderId="3" xfId="0" applyFont="1" applyBorder="1" applyAlignment="1" applyProtection="1">
      <alignment horizontal="justify" wrapText="1"/>
    </xf>
    <xf numFmtId="165" fontId="1" fillId="0" borderId="3" xfId="0" applyNumberFormat="1" applyFont="1" applyBorder="1" applyAlignment="1" applyProtection="1">
      <alignment horizontal="right" wrapText="1"/>
    </xf>
    <xf numFmtId="0" fontId="0" fillId="0" borderId="11" xfId="1" applyFont="1" applyBorder="1" applyAlignment="1" applyProtection="1">
      <alignment horizontal="justify" wrapText="1"/>
    </xf>
    <xf numFmtId="0" fontId="0" fillId="0" borderId="11" xfId="0" applyFont="1" applyBorder="1" applyAlignment="1" applyProtection="1">
      <alignment horizontal="justify" wrapText="1"/>
    </xf>
    <xf numFmtId="3" fontId="0" fillId="0" borderId="11" xfId="0" applyNumberFormat="1" applyFont="1" applyBorder="1" applyAlignment="1" applyProtection="1">
      <alignment horizontal="center" wrapText="1"/>
    </xf>
    <xf numFmtId="165" fontId="1" fillId="0" borderId="11" xfId="0" applyNumberFormat="1" applyFont="1" applyBorder="1" applyAlignment="1" applyProtection="1">
      <alignment horizontal="right" wrapText="1"/>
    </xf>
    <xf numFmtId="0" fontId="0" fillId="0" borderId="11" xfId="0" applyFont="1" applyBorder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justify" wrapText="1"/>
    </xf>
    <xf numFmtId="0" fontId="3" fillId="0" borderId="11" xfId="0" applyFont="1" applyBorder="1" applyAlignment="1" applyProtection="1">
      <alignment horizontal="center" wrapText="1"/>
    </xf>
    <xf numFmtId="166" fontId="0" fillId="0" borderId="11" xfId="0" applyNumberFormat="1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wrapText="1"/>
    </xf>
    <xf numFmtId="0" fontId="0" fillId="0" borderId="3" xfId="0" applyFont="1" applyBorder="1" applyAlignment="1" applyProtection="1">
      <alignment horizontal="center" wrapText="1"/>
    </xf>
    <xf numFmtId="166" fontId="0" fillId="0" borderId="3" xfId="0" applyNumberFormat="1" applyFont="1" applyBorder="1" applyAlignment="1" applyProtection="1">
      <alignment horizontal="center" wrapText="1"/>
    </xf>
    <xf numFmtId="3" fontId="5" fillId="0" borderId="3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165" fontId="23" fillId="0" borderId="3" xfId="0" applyNumberFormat="1" applyFont="1" applyBorder="1" applyAlignment="1" applyProtection="1">
      <alignment horizontal="right" wrapText="1"/>
    </xf>
    <xf numFmtId="165" fontId="7" fillId="0" borderId="3" xfId="0" applyNumberFormat="1" applyFont="1" applyBorder="1" applyAlignment="1" applyProtection="1">
      <alignment horizontal="right" wrapText="1"/>
    </xf>
    <xf numFmtId="3" fontId="4" fillId="0" borderId="3" xfId="0" applyNumberFormat="1" applyFont="1" applyBorder="1" applyAlignment="1" applyProtection="1">
      <alignment horizontal="center" wrapText="1"/>
    </xf>
    <xf numFmtId="3" fontId="4" fillId="0" borderId="3" xfId="0" applyNumberFormat="1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3" fontId="4" fillId="0" borderId="7" xfId="0" applyNumberFormat="1" applyFont="1" applyFill="1" applyBorder="1" applyAlignment="1" applyProtection="1">
      <alignment horizontal="center" wrapText="1"/>
    </xf>
    <xf numFmtId="165" fontId="23" fillId="0" borderId="7" xfId="0" applyNumberFormat="1" applyFont="1" applyBorder="1" applyAlignment="1" applyProtection="1">
      <alignment horizontal="right" wrapText="1"/>
    </xf>
    <xf numFmtId="43" fontId="22" fillId="0" borderId="3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165" fontId="8" fillId="0" borderId="3" xfId="0" applyNumberFormat="1" applyFont="1" applyBorder="1" applyAlignment="1" applyProtection="1">
      <alignment horizontal="center" wrapText="1"/>
    </xf>
    <xf numFmtId="0" fontId="5" fillId="0" borderId="0" xfId="0" applyFont="1" applyProtection="1"/>
    <xf numFmtId="0" fontId="3" fillId="0" borderId="11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/>
    </xf>
    <xf numFmtId="165" fontId="4" fillId="0" borderId="11" xfId="0" applyNumberFormat="1" applyFont="1" applyBorder="1" applyAlignment="1" applyProtection="1"/>
    <xf numFmtId="0" fontId="3" fillId="0" borderId="11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horizontal="center"/>
    </xf>
    <xf numFmtId="165" fontId="4" fillId="0" borderId="11" xfId="0" applyNumberFormat="1" applyFont="1" applyFill="1" applyBorder="1" applyAlignment="1" applyProtection="1"/>
    <xf numFmtId="171" fontId="0" fillId="0" borderId="3" xfId="0" applyNumberFormat="1" applyFont="1" applyFill="1" applyBorder="1" applyAlignment="1" applyProtection="1">
      <alignment horizontal="right" wrapText="1"/>
    </xf>
    <xf numFmtId="165" fontId="0" fillId="0" borderId="3" xfId="0" applyNumberFormat="1" applyFont="1" applyFill="1" applyBorder="1" applyAlignment="1" applyProtection="1">
      <alignment horizontal="right" wrapText="1"/>
    </xf>
    <xf numFmtId="3" fontId="4" fillId="0" borderId="11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/>
    <xf numFmtId="165" fontId="6" fillId="0" borderId="11" xfId="0" applyNumberFormat="1" applyFont="1" applyBorder="1" applyAlignment="1" applyProtection="1">
      <alignment horizontal="right"/>
    </xf>
    <xf numFmtId="0" fontId="29" fillId="0" borderId="11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165" fontId="6" fillId="0" borderId="14" xfId="0" applyNumberFormat="1" applyFont="1" applyBorder="1" applyAlignment="1" applyProtection="1">
      <alignment horizontal="right"/>
    </xf>
    <xf numFmtId="0" fontId="0" fillId="0" borderId="14" xfId="0" applyBorder="1" applyAlignment="1" applyProtection="1"/>
    <xf numFmtId="49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165" fontId="4" fillId="0" borderId="3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0" fillId="0" borderId="11" xfId="0" applyBorder="1" applyAlignment="1" applyProtection="1"/>
    <xf numFmtId="165" fontId="0" fillId="0" borderId="11" xfId="0" applyNumberForma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65" fontId="4" fillId="0" borderId="3" xfId="0" applyNumberFormat="1" applyFont="1" applyBorder="1" applyAlignment="1" applyProtection="1"/>
    <xf numFmtId="0" fontId="3" fillId="0" borderId="14" xfId="0" applyFont="1" applyBorder="1" applyAlignment="1" applyProtection="1">
      <alignment horizontal="center"/>
    </xf>
    <xf numFmtId="165" fontId="0" fillId="0" borderId="14" xfId="0" applyNumberFormat="1" applyBorder="1" applyAlignment="1" applyProtection="1"/>
    <xf numFmtId="0" fontId="3" fillId="0" borderId="4" xfId="0" applyFont="1" applyBorder="1" applyAlignment="1" applyProtection="1">
      <alignment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165" fontId="0" fillId="0" borderId="9" xfId="0" applyNumberFormat="1" applyBorder="1" applyAlignment="1" applyProtection="1"/>
    <xf numFmtId="165" fontId="0" fillId="0" borderId="1" xfId="0" applyNumberFormat="1" applyBorder="1" applyAlignment="1" applyProtection="1"/>
    <xf numFmtId="49" fontId="3" fillId="0" borderId="7" xfId="0" applyNumberFormat="1" applyFont="1" applyFill="1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</xf>
    <xf numFmtId="0" fontId="3" fillId="0" borderId="15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65" fontId="0" fillId="0" borderId="5" xfId="0" applyNumberFormat="1" applyBorder="1" applyAlignment="1" applyProtection="1"/>
    <xf numFmtId="171" fontId="0" fillId="0" borderId="7" xfId="0" applyNumberFormat="1" applyFont="1" applyBorder="1" applyAlignment="1" applyProtection="1">
      <alignment horizontal="right" wrapText="1"/>
    </xf>
    <xf numFmtId="165" fontId="0" fillId="0" borderId="7" xfId="0" applyNumberFormat="1" applyFont="1" applyBorder="1" applyAlignment="1" applyProtection="1">
      <alignment horizontal="right" wrapText="1"/>
    </xf>
    <xf numFmtId="49" fontId="0" fillId="0" borderId="3" xfId="0" applyNumberFormat="1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left" wrapText="1"/>
    </xf>
    <xf numFmtId="165" fontId="0" fillId="0" borderId="3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65" fontId="4" fillId="0" borderId="11" xfId="0" applyNumberFormat="1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wrapText="1"/>
    </xf>
    <xf numFmtId="3" fontId="5" fillId="0" borderId="14" xfId="0" applyNumberFormat="1" applyFont="1" applyBorder="1" applyAlignment="1" applyProtection="1">
      <alignment horizontal="center"/>
    </xf>
    <xf numFmtId="165" fontId="0" fillId="0" borderId="14" xfId="0" applyNumberFormat="1" applyBorder="1" applyAlignment="1" applyProtection="1">
      <alignment horizontal="right"/>
    </xf>
    <xf numFmtId="165" fontId="0" fillId="0" borderId="9" xfId="0" applyNumberFormat="1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right"/>
    </xf>
    <xf numFmtId="49" fontId="4" fillId="0" borderId="11" xfId="0" applyNumberFormat="1" applyFont="1" applyBorder="1" applyAlignment="1" applyProtection="1">
      <alignment horizontal="center" wrapText="1"/>
    </xf>
    <xf numFmtId="3" fontId="4" fillId="0" borderId="11" xfId="0" applyNumberFormat="1" applyFont="1" applyFill="1" applyBorder="1" applyAlignment="1" applyProtection="1">
      <alignment horizontal="center" wrapText="1"/>
    </xf>
    <xf numFmtId="165" fontId="8" fillId="0" borderId="11" xfId="0" applyNumberFormat="1" applyFont="1" applyBorder="1" applyAlignment="1" applyProtection="1">
      <alignment horizontal="right" wrapText="1"/>
    </xf>
    <xf numFmtId="49" fontId="3" fillId="0" borderId="11" xfId="0" applyNumberFormat="1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3" fontId="5" fillId="0" borderId="11" xfId="0" applyNumberFormat="1" applyFont="1" applyFill="1" applyBorder="1" applyAlignment="1" applyProtection="1">
      <alignment horizontal="center"/>
    </xf>
    <xf numFmtId="49" fontId="20" fillId="0" borderId="12" xfId="2" applyNumberFormat="1" applyFont="1" applyBorder="1" applyAlignment="1" applyProtection="1">
      <alignment horizontal="center" vertical="center"/>
    </xf>
    <xf numFmtId="0" fontId="17" fillId="0" borderId="12" xfId="2" applyFont="1" applyBorder="1" applyProtection="1"/>
    <xf numFmtId="169" fontId="30" fillId="0" borderId="12" xfId="2" applyNumberFormat="1" applyFont="1" applyBorder="1" applyAlignment="1" applyProtection="1">
      <alignment horizontal="center" vertical="center"/>
    </xf>
    <xf numFmtId="49" fontId="24" fillId="0" borderId="1" xfId="2" applyNumberFormat="1" applyFont="1" applyBorder="1" applyAlignment="1" applyProtection="1">
      <alignment horizontal="center" vertical="center"/>
    </xf>
    <xf numFmtId="169" fontId="26" fillId="0" borderId="1" xfId="2" applyNumberFormat="1" applyFont="1" applyBorder="1" applyAlignment="1" applyProtection="1">
      <alignment horizontal="center"/>
    </xf>
    <xf numFmtId="49" fontId="24" fillId="0" borderId="12" xfId="2" applyNumberFormat="1" applyFont="1" applyBorder="1" applyAlignment="1" applyProtection="1">
      <alignment horizontal="center" vertical="center"/>
    </xf>
    <xf numFmtId="0" fontId="26" fillId="0" borderId="12" xfId="2" applyFont="1" applyBorder="1" applyProtection="1"/>
    <xf numFmtId="169" fontId="26" fillId="0" borderId="12" xfId="2" applyNumberFormat="1" applyFont="1" applyBorder="1" applyProtection="1"/>
    <xf numFmtId="169" fontId="27" fillId="0" borderId="1" xfId="2" applyNumberFormat="1" applyFont="1" applyBorder="1" applyAlignment="1" applyProtection="1">
      <alignment horizontal="center"/>
    </xf>
    <xf numFmtId="169" fontId="26" fillId="0" borderId="12" xfId="2" applyNumberFormat="1" applyFont="1" applyBorder="1" applyAlignment="1" applyProtection="1">
      <alignment horizontal="center"/>
    </xf>
    <xf numFmtId="0" fontId="26" fillId="0" borderId="0" xfId="2" applyFont="1" applyBorder="1" applyProtection="1"/>
    <xf numFmtId="0" fontId="26" fillId="0" borderId="3" xfId="2" applyFont="1" applyBorder="1" applyProtection="1"/>
    <xf numFmtId="169" fontId="26" fillId="0" borderId="13" xfId="2" applyNumberFormat="1" applyFont="1" applyBorder="1" applyAlignment="1" applyProtection="1">
      <alignment horizontal="center"/>
    </xf>
    <xf numFmtId="0" fontId="17" fillId="0" borderId="0" xfId="2" applyFont="1" applyBorder="1" applyProtection="1"/>
    <xf numFmtId="169" fontId="17" fillId="0" borderId="0" xfId="2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65" fontId="28" fillId="0" borderId="11" xfId="0" applyNumberFormat="1" applyFont="1" applyFill="1" applyBorder="1" applyAlignment="1" applyProtection="1">
      <alignment horizontal="right" wrapText="1"/>
      <protection locked="0"/>
    </xf>
    <xf numFmtId="165" fontId="28" fillId="0" borderId="3" xfId="0" applyNumberFormat="1" applyFont="1" applyBorder="1" applyAlignment="1" applyProtection="1">
      <alignment horizontal="right" wrapText="1"/>
      <protection locked="0"/>
    </xf>
    <xf numFmtId="165" fontId="28" fillId="0" borderId="11" xfId="0" applyNumberFormat="1" applyFont="1" applyBorder="1" applyAlignment="1" applyProtection="1">
      <alignment horizontal="right" wrapText="1"/>
      <protection locked="0"/>
    </xf>
    <xf numFmtId="165" fontId="28" fillId="0" borderId="14" xfId="0" applyNumberFormat="1" applyFont="1" applyBorder="1" applyAlignment="1" applyProtection="1">
      <alignment horizontal="right" wrapText="1"/>
      <protection locked="0"/>
    </xf>
    <xf numFmtId="165" fontId="0" fillId="0" borderId="3" xfId="0" applyNumberFormat="1" applyFont="1" applyBorder="1" applyAlignment="1" applyProtection="1">
      <alignment horizontal="right" wrapText="1"/>
      <protection locked="0"/>
    </xf>
    <xf numFmtId="165" fontId="0" fillId="0" borderId="11" xfId="0" applyNumberFormat="1" applyFont="1" applyBorder="1" applyAlignment="1" applyProtection="1">
      <alignment horizontal="right" wrapText="1"/>
      <protection locked="0"/>
    </xf>
    <xf numFmtId="165" fontId="8" fillId="0" borderId="3" xfId="0" applyNumberFormat="1" applyFont="1" applyBorder="1" applyAlignment="1" applyProtection="1">
      <alignment horizontal="right" wrapText="1"/>
      <protection locked="0"/>
    </xf>
    <xf numFmtId="165" fontId="22" fillId="0" borderId="3" xfId="0" applyNumberFormat="1" applyFont="1" applyBorder="1" applyAlignment="1" applyProtection="1">
      <alignment horizontal="right" wrapText="1"/>
      <protection locked="0"/>
    </xf>
    <xf numFmtId="165" fontId="22" fillId="0" borderId="7" xfId="0" applyNumberFormat="1" applyFont="1" applyBorder="1" applyAlignment="1" applyProtection="1">
      <alignment horizontal="right" wrapText="1"/>
      <protection locked="0"/>
    </xf>
    <xf numFmtId="165" fontId="11" fillId="0" borderId="11" xfId="0" applyNumberFormat="1" applyFont="1" applyBorder="1" applyAlignment="1" applyProtection="1">
      <alignment horizontal="right"/>
      <protection locked="0"/>
    </xf>
    <xf numFmtId="165" fontId="11" fillId="0" borderId="11" xfId="0" applyNumberFormat="1" applyFont="1" applyFill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Fill="1" applyBorder="1" applyAlignment="1" applyProtection="1">
      <protection locked="0"/>
    </xf>
    <xf numFmtId="165" fontId="11" fillId="0" borderId="3" xfId="0" applyNumberFormat="1" applyFont="1" applyBorder="1" applyAlignment="1" applyProtection="1">
      <alignment horizontal="right"/>
      <protection locked="0"/>
    </xf>
    <xf numFmtId="165" fontId="22" fillId="0" borderId="11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>
      <alignment vertical="distributed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/>
    <xf numFmtId="0" fontId="4" fillId="3" borderId="16" xfId="0" applyFont="1" applyFill="1" applyBorder="1" applyAlignment="1" applyProtection="1">
      <alignment wrapText="1"/>
    </xf>
    <xf numFmtId="0" fontId="0" fillId="0" borderId="17" xfId="0" applyFont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4" fillId="5" borderId="16" xfId="0" applyFont="1" applyFill="1" applyBorder="1" applyAlignment="1" applyProtection="1">
      <alignment wrapText="1"/>
    </xf>
    <xf numFmtId="0" fontId="0" fillId="5" borderId="17" xfId="0" applyFont="1" applyFill="1" applyBorder="1" applyAlignment="1" applyProtection="1">
      <alignment wrapText="1"/>
    </xf>
    <xf numFmtId="0" fontId="0" fillId="5" borderId="17" xfId="0" applyFill="1" applyBorder="1" applyAlignment="1" applyProtection="1">
      <alignment wrapText="1"/>
    </xf>
    <xf numFmtId="0" fontId="0" fillId="5" borderId="18" xfId="0" applyFill="1" applyBorder="1" applyAlignment="1" applyProtection="1">
      <alignment wrapText="1"/>
    </xf>
    <xf numFmtId="0" fontId="4" fillId="3" borderId="16" xfId="0" applyFont="1" applyFill="1" applyBorder="1" applyAlignment="1" applyProtection="1"/>
    <xf numFmtId="0" fontId="4" fillId="3" borderId="17" xfId="0" applyFont="1" applyFill="1" applyBorder="1" applyAlignment="1" applyProtection="1"/>
    <xf numFmtId="0" fontId="4" fillId="3" borderId="18" xfId="0" applyFont="1" applyFill="1" applyBorder="1" applyAlignment="1" applyProtection="1"/>
    <xf numFmtId="0" fontId="0" fillId="3" borderId="16" xfId="0" applyFill="1" applyBorder="1" applyAlignment="1" applyProtection="1"/>
    <xf numFmtId="0" fontId="0" fillId="3" borderId="17" xfId="0" applyFill="1" applyBorder="1" applyAlignment="1" applyProtection="1"/>
    <xf numFmtId="0" fontId="0" fillId="3" borderId="18" xfId="0" applyFill="1" applyBorder="1" applyAlignment="1" applyProtection="1"/>
    <xf numFmtId="0" fontId="0" fillId="3" borderId="16" xfId="0" applyFont="1" applyFill="1" applyBorder="1" applyAlignment="1" applyProtection="1"/>
    <xf numFmtId="0" fontId="0" fillId="3" borderId="17" xfId="0" applyFont="1" applyFill="1" applyBorder="1" applyAlignment="1" applyProtection="1"/>
    <xf numFmtId="0" fontId="0" fillId="3" borderId="18" xfId="0" applyFont="1" applyFill="1" applyBorder="1" applyAlignment="1" applyProtection="1"/>
    <xf numFmtId="0" fontId="0" fillId="0" borderId="12" xfId="0" applyBorder="1" applyAlignment="1" applyProtection="1">
      <alignment horizontal="center"/>
    </xf>
    <xf numFmtId="44" fontId="4" fillId="3" borderId="16" xfId="0" applyNumberFormat="1" applyFont="1" applyFill="1" applyBorder="1" applyAlignment="1" applyProtection="1"/>
    <xf numFmtId="44" fontId="4" fillId="3" borderId="17" xfId="0" applyNumberFormat="1" applyFont="1" applyFill="1" applyBorder="1" applyAlignment="1" applyProtection="1"/>
    <xf numFmtId="44" fontId="4" fillId="3" borderId="18" xfId="0" applyNumberFormat="1" applyFont="1" applyFill="1" applyBorder="1" applyAlignment="1" applyProtection="1"/>
    <xf numFmtId="0" fontId="4" fillId="3" borderId="17" xfId="0" applyFont="1" applyFill="1" applyBorder="1" applyAlignment="1" applyProtection="1">
      <alignment wrapText="1"/>
    </xf>
    <xf numFmtId="0" fontId="4" fillId="3" borderId="18" xfId="0" applyFont="1" applyFill="1" applyBorder="1" applyAlignment="1" applyProtection="1">
      <alignment wrapText="1"/>
    </xf>
  </cellXfs>
  <cellStyles count="18">
    <cellStyle name="Navadno" xfId="0" builtinId="0"/>
    <cellStyle name="Navadno 2" xfId="1"/>
    <cellStyle name="Navadno 2 2" xfId="3"/>
    <cellStyle name="Navadno 3" xfId="2"/>
    <cellStyle name="Navadno 7" xfId="4"/>
    <cellStyle name="Navadno 9" xfId="5"/>
    <cellStyle name="Normal 2" xfId="6"/>
    <cellStyle name="Normal 2 3" xfId="7"/>
    <cellStyle name="Normal 6" xfId="8"/>
    <cellStyle name="Normal_R 1,1" xfId="9"/>
    <cellStyle name="Odstotek 2" xfId="10"/>
    <cellStyle name="Valuta 15" xfId="11"/>
    <cellStyle name="Vejica 10" xfId="12"/>
    <cellStyle name="Vejica 15" xfId="13"/>
    <cellStyle name="Vejica 2 2" xfId="14"/>
    <cellStyle name="Vejica 2 2 2" xfId="15"/>
    <cellStyle name="Vejica 2 2 3" xfId="16"/>
    <cellStyle name="Vejica 4" xfId="17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zoomScalePageLayoutView="90" workbookViewId="0">
      <selection activeCell="E27" sqref="E27"/>
    </sheetView>
  </sheetViews>
  <sheetFormatPr defaultColWidth="8.85546875" defaultRowHeight="15"/>
  <cols>
    <col min="1" max="1" width="10.28515625" customWidth="1"/>
    <col min="2" max="2" width="50.42578125" customWidth="1"/>
    <col min="3" max="4" width="20.28515625" customWidth="1"/>
  </cols>
  <sheetData>
    <row r="1" spans="1:7" ht="36.75" customHeight="1">
      <c r="A1" s="67"/>
      <c r="B1" s="218" t="s">
        <v>108</v>
      </c>
      <c r="C1" s="218"/>
      <c r="D1" s="218"/>
    </row>
    <row r="2" spans="1:7" ht="18">
      <c r="A2" s="185"/>
      <c r="B2" s="186"/>
      <c r="C2" s="187" t="s">
        <v>151</v>
      </c>
      <c r="D2" s="187" t="s">
        <v>152</v>
      </c>
      <c r="F2" s="3"/>
      <c r="G2" s="1"/>
    </row>
    <row r="3" spans="1:7" ht="16.5">
      <c r="A3" s="188"/>
      <c r="B3" s="19" t="s">
        <v>109</v>
      </c>
      <c r="C3" s="189">
        <f>'čiščenje cest in parkirišč'!G20</f>
        <v>0</v>
      </c>
      <c r="D3" s="189">
        <f>'čiščenje cest in parkirišč'!I20</f>
        <v>0</v>
      </c>
      <c r="F3" s="2"/>
      <c r="G3" s="1"/>
    </row>
    <row r="4" spans="1:7" ht="16.5">
      <c r="A4" s="190"/>
      <c r="B4" s="191"/>
      <c r="C4" s="192"/>
      <c r="D4" s="192"/>
      <c r="F4" s="2"/>
      <c r="G4" s="1"/>
    </row>
    <row r="5" spans="1:7" ht="16.5">
      <c r="A5" s="188"/>
      <c r="B5" s="19" t="s">
        <v>110</v>
      </c>
      <c r="C5" s="189">
        <f>'košnja trave'!G11</f>
        <v>0</v>
      </c>
      <c r="D5" s="189">
        <f>'košnja trave'!I11</f>
        <v>0</v>
      </c>
      <c r="F5" s="2"/>
      <c r="G5" s="1"/>
    </row>
    <row r="6" spans="1:7" ht="16.5">
      <c r="A6" s="190"/>
      <c r="B6" s="191"/>
      <c r="C6" s="192"/>
      <c r="D6" s="192"/>
      <c r="F6" s="2"/>
      <c r="G6" s="1"/>
    </row>
    <row r="7" spans="1:7" ht="16.5">
      <c r="A7" s="188"/>
      <c r="B7" s="19" t="s">
        <v>100</v>
      </c>
      <c r="C7" s="193">
        <f>'vzdrževanje meteornih sistemov'!G34</f>
        <v>0</v>
      </c>
      <c r="D7" s="193">
        <f>'vzdrževanje meteornih sistemov'!I34</f>
        <v>0</v>
      </c>
      <c r="F7" s="2"/>
      <c r="G7" s="1"/>
    </row>
    <row r="8" spans="1:7" ht="16.5">
      <c r="A8" s="190"/>
      <c r="B8" s="191"/>
      <c r="C8" s="192"/>
      <c r="D8" s="192"/>
      <c r="F8" s="2"/>
      <c r="G8" s="1"/>
    </row>
    <row r="9" spans="1:7" ht="16.5">
      <c r="A9" s="188"/>
      <c r="B9" s="19" t="s">
        <v>113</v>
      </c>
      <c r="C9" s="189">
        <f>'barvanje označb'!G18</f>
        <v>0</v>
      </c>
      <c r="D9" s="189">
        <f>'barvanje označb'!I18</f>
        <v>0</v>
      </c>
      <c r="F9" s="2"/>
      <c r="G9" s="1"/>
    </row>
    <row r="10" spans="1:7" ht="16.5">
      <c r="A10" s="190"/>
      <c r="B10" s="20"/>
      <c r="C10" s="194"/>
      <c r="D10" s="194"/>
      <c r="F10" s="2"/>
      <c r="G10" s="1"/>
    </row>
    <row r="11" spans="1:7" ht="16.5">
      <c r="A11" s="190"/>
      <c r="B11" s="19" t="s">
        <v>111</v>
      </c>
      <c r="C11" s="194">
        <f>'zimska služba'!G26</f>
        <v>0</v>
      </c>
      <c r="D11" s="194">
        <f>'zimska služba'!I26</f>
        <v>0</v>
      </c>
      <c r="F11" s="2"/>
      <c r="G11" s="1"/>
    </row>
    <row r="12" spans="1:7" ht="16.5">
      <c r="A12" s="190"/>
      <c r="B12" s="191"/>
      <c r="C12" s="192"/>
      <c r="D12" s="192"/>
      <c r="F12" s="2"/>
      <c r="G12" s="1"/>
    </row>
    <row r="13" spans="1:7" ht="16.5">
      <c r="A13" s="188"/>
      <c r="B13" s="19" t="s">
        <v>112</v>
      </c>
      <c r="C13" s="189">
        <f>'pregledniško-interventna sluzba'!G38</f>
        <v>0</v>
      </c>
      <c r="D13" s="189">
        <f>'pregledniško-interventna sluzba'!I38</f>
        <v>0</v>
      </c>
      <c r="F13" s="2"/>
      <c r="G13" s="1"/>
    </row>
    <row r="14" spans="1:7" ht="16.5">
      <c r="A14" s="190"/>
      <c r="B14" s="191"/>
      <c r="C14" s="192"/>
      <c r="D14" s="192"/>
      <c r="F14" s="2"/>
      <c r="G14" s="1"/>
    </row>
    <row r="15" spans="1:7" ht="17.25" thickBot="1">
      <c r="A15" s="195"/>
      <c r="B15" s="196" t="s">
        <v>150</v>
      </c>
      <c r="C15" s="197">
        <f>SUM(C3:C14)</f>
        <v>0</v>
      </c>
      <c r="D15" s="197">
        <f>SUM(D3:D14)</f>
        <v>0</v>
      </c>
      <c r="F15" s="2"/>
      <c r="G15" s="1"/>
    </row>
    <row r="16" spans="1:7" ht="18">
      <c r="A16" s="198"/>
      <c r="B16" s="198"/>
      <c r="C16" s="199"/>
      <c r="D16" s="199"/>
      <c r="F16" s="2"/>
      <c r="G16" s="1"/>
    </row>
    <row r="17" spans="1:5">
      <c r="A17" s="39"/>
      <c r="B17" s="39"/>
      <c r="C17" s="39"/>
      <c r="D17" s="39"/>
      <c r="E17" s="4"/>
    </row>
    <row r="18" spans="1:5" ht="49.5" customHeight="1">
      <c r="A18" s="200"/>
      <c r="B18" s="220" t="s">
        <v>143</v>
      </c>
      <c r="C18" s="220"/>
      <c r="D18" s="220"/>
    </row>
    <row r="19" spans="1:5" ht="17.25" customHeight="1">
      <c r="A19" s="200"/>
      <c r="B19" s="200"/>
      <c r="C19" s="200"/>
      <c r="D19" s="200"/>
    </row>
    <row r="20" spans="1:5" ht="48" customHeight="1">
      <c r="A20" s="200"/>
      <c r="B20" s="220" t="s">
        <v>138</v>
      </c>
      <c r="C20" s="220"/>
      <c r="D20" s="220"/>
    </row>
    <row r="21" spans="1:5" ht="15.75" customHeight="1">
      <c r="A21" s="201"/>
      <c r="B21" s="202"/>
      <c r="C21" s="202"/>
      <c r="D21" s="202"/>
    </row>
    <row r="22" spans="1:5" ht="14.25" customHeight="1">
      <c r="A22" s="201"/>
      <c r="B22" s="221" t="s">
        <v>102</v>
      </c>
      <c r="C22" s="221"/>
      <c r="D22" s="221"/>
    </row>
    <row r="23" spans="1:5">
      <c r="A23" s="34"/>
      <c r="B23" s="34"/>
      <c r="C23" s="34"/>
      <c r="D23" s="34"/>
    </row>
    <row r="24" spans="1:5">
      <c r="A24" s="34"/>
      <c r="B24" s="34"/>
      <c r="C24" s="34"/>
      <c r="D24" s="34"/>
    </row>
    <row r="25" spans="1:5">
      <c r="B25" s="219"/>
      <c r="C25" s="219"/>
    </row>
  </sheetData>
  <sheetProtection password="CF4B" sheet="1" objects="1" scenarios="1"/>
  <mergeCells count="5">
    <mergeCell ref="B1:D1"/>
    <mergeCell ref="B25:C25"/>
    <mergeCell ref="B18:D18"/>
    <mergeCell ref="B20:D20"/>
    <mergeCell ref="B22:D2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25"/>
  <sheetViews>
    <sheetView tabSelected="1" zoomScale="90" zoomScaleNormal="90" workbookViewId="0">
      <selection activeCell="O8" sqref="O8"/>
    </sheetView>
  </sheetViews>
  <sheetFormatPr defaultColWidth="8.85546875" defaultRowHeight="15"/>
  <cols>
    <col min="1" max="1" width="10.7109375" customWidth="1"/>
    <col min="2" max="2" width="36.7109375" customWidth="1"/>
    <col min="3" max="3" width="5.7109375" customWidth="1"/>
    <col min="4" max="4" width="3.7109375" customWidth="1"/>
    <col min="5" max="5" width="12.7109375" customWidth="1"/>
    <col min="6" max="9" width="14.7109375" customWidth="1"/>
  </cols>
  <sheetData>
    <row r="1" spans="1:10" ht="36.75" customHeight="1">
      <c r="A1" s="222" t="s">
        <v>115</v>
      </c>
      <c r="B1" s="222"/>
      <c r="C1" s="222"/>
      <c r="D1" s="222"/>
      <c r="E1" s="222"/>
      <c r="F1" s="223"/>
      <c r="G1" s="223"/>
      <c r="H1" s="39"/>
      <c r="I1" s="39"/>
    </row>
    <row r="2" spans="1:10" ht="30">
      <c r="A2" s="40" t="s">
        <v>0</v>
      </c>
      <c r="B2" s="41" t="s">
        <v>1</v>
      </c>
      <c r="C2" s="40" t="s">
        <v>2</v>
      </c>
      <c r="D2" s="42"/>
      <c r="E2" s="42" t="s">
        <v>114</v>
      </c>
      <c r="F2" s="42" t="s">
        <v>101</v>
      </c>
      <c r="G2" s="42" t="s">
        <v>27</v>
      </c>
      <c r="H2" s="42" t="s">
        <v>144</v>
      </c>
      <c r="I2" s="42" t="s">
        <v>145</v>
      </c>
    </row>
    <row r="3" spans="1:10" ht="15.75" thickBot="1">
      <c r="A3" s="43"/>
      <c r="B3" s="44"/>
      <c r="C3" s="43"/>
      <c r="D3" s="45"/>
      <c r="E3" s="45"/>
      <c r="F3" s="45"/>
      <c r="G3" s="45"/>
      <c r="H3" s="45"/>
      <c r="I3" s="45"/>
    </row>
    <row r="4" spans="1:10" ht="15.75" thickBot="1">
      <c r="A4" s="232" t="s">
        <v>78</v>
      </c>
      <c r="B4" s="233"/>
      <c r="C4" s="233"/>
      <c r="D4" s="233"/>
      <c r="E4" s="233"/>
      <c r="F4" s="233"/>
      <c r="G4" s="233"/>
      <c r="H4" s="233"/>
      <c r="I4" s="234"/>
      <c r="J4" s="1"/>
    </row>
    <row r="5" spans="1:10" ht="45.75" thickBot="1">
      <c r="A5" s="46">
        <v>1201</v>
      </c>
      <c r="B5" s="47" t="s">
        <v>76</v>
      </c>
      <c r="C5" s="48" t="s">
        <v>40</v>
      </c>
      <c r="D5" s="48"/>
      <c r="E5" s="48">
        <v>125000</v>
      </c>
      <c r="F5" s="31"/>
      <c r="G5" s="49">
        <f>E5*F5</f>
        <v>0</v>
      </c>
      <c r="H5" s="50">
        <v>9.5000000000000001E-2</v>
      </c>
      <c r="I5" s="49">
        <f>G5+(G5*H5)</f>
        <v>0</v>
      </c>
      <c r="J5" s="1"/>
    </row>
    <row r="6" spans="1:10" ht="45.75" thickBot="1">
      <c r="A6" s="51">
        <v>1201</v>
      </c>
      <c r="B6" s="52" t="s">
        <v>77</v>
      </c>
      <c r="C6" s="53" t="s">
        <v>40</v>
      </c>
      <c r="D6" s="53"/>
      <c r="E6" s="53">
        <v>50000</v>
      </c>
      <c r="F6" s="14"/>
      <c r="G6" s="54">
        <f t="shared" ref="G6:G16" si="0">E6*F6</f>
        <v>0</v>
      </c>
      <c r="H6" s="50">
        <v>9.5000000000000001E-2</v>
      </c>
      <c r="I6" s="49">
        <f t="shared" ref="I6:I18" si="1">G6+(G6*H6)</f>
        <v>0</v>
      </c>
      <c r="J6" s="1"/>
    </row>
    <row r="7" spans="1:10" ht="45.75" thickBot="1">
      <c r="A7" s="51">
        <v>1202</v>
      </c>
      <c r="B7" s="52" t="s">
        <v>79</v>
      </c>
      <c r="C7" s="53" t="s">
        <v>40</v>
      </c>
      <c r="D7" s="53"/>
      <c r="E7" s="53">
        <v>12500</v>
      </c>
      <c r="F7" s="14"/>
      <c r="G7" s="54">
        <f t="shared" ref="G7" si="2">E7*F7</f>
        <v>0</v>
      </c>
      <c r="H7" s="50">
        <v>9.5000000000000001E-2</v>
      </c>
      <c r="I7" s="49">
        <f t="shared" si="1"/>
        <v>0</v>
      </c>
      <c r="J7" s="1"/>
    </row>
    <row r="8" spans="1:10" ht="15.75" thickBot="1">
      <c r="A8" s="55"/>
      <c r="B8" s="56"/>
      <c r="C8" s="55"/>
      <c r="D8" s="55"/>
      <c r="E8" s="55"/>
      <c r="F8" s="57" t="s">
        <v>78</v>
      </c>
      <c r="G8" s="57">
        <f>SUM(G5:G7)</f>
        <v>0</v>
      </c>
      <c r="H8" s="58"/>
      <c r="I8" s="59">
        <f>SUM(I5:I7)</f>
        <v>0</v>
      </c>
      <c r="J8" s="1"/>
    </row>
    <row r="9" spans="1:10" ht="15.75" thickBot="1">
      <c r="A9" s="224" t="s">
        <v>130</v>
      </c>
      <c r="B9" s="225"/>
      <c r="C9" s="225"/>
      <c r="D9" s="225"/>
      <c r="E9" s="225"/>
      <c r="F9" s="225"/>
      <c r="G9" s="225"/>
      <c r="H9" s="226"/>
      <c r="I9" s="227"/>
      <c r="J9" s="1"/>
    </row>
    <row r="10" spans="1:10" ht="15.75" thickBot="1">
      <c r="A10" s="48">
        <v>4101</v>
      </c>
      <c r="B10" s="47" t="s">
        <v>48</v>
      </c>
      <c r="C10" s="48" t="s">
        <v>29</v>
      </c>
      <c r="D10" s="48"/>
      <c r="E10" s="48">
        <v>25</v>
      </c>
      <c r="F10" s="204"/>
      <c r="G10" s="49">
        <f>E10*F10</f>
        <v>0</v>
      </c>
      <c r="H10" s="50">
        <v>9.5000000000000001E-2</v>
      </c>
      <c r="I10" s="49">
        <f t="shared" si="1"/>
        <v>0</v>
      </c>
      <c r="J10" s="1"/>
    </row>
    <row r="11" spans="1:10" ht="15.75" thickBot="1">
      <c r="A11" s="53">
        <v>4102</v>
      </c>
      <c r="B11" s="52" t="s">
        <v>49</v>
      </c>
      <c r="C11" s="53" t="s">
        <v>29</v>
      </c>
      <c r="D11" s="53"/>
      <c r="E11" s="53">
        <v>25</v>
      </c>
      <c r="F11" s="205"/>
      <c r="G11" s="54">
        <f>E11*F11</f>
        <v>0</v>
      </c>
      <c r="H11" s="50">
        <v>9.5000000000000001E-2</v>
      </c>
      <c r="I11" s="49">
        <f t="shared" si="1"/>
        <v>0</v>
      </c>
      <c r="J11" s="1"/>
    </row>
    <row r="12" spans="1:10" ht="15.75" thickBot="1">
      <c r="A12" s="55">
        <v>4104</v>
      </c>
      <c r="B12" s="56" t="s">
        <v>50</v>
      </c>
      <c r="C12" s="55" t="s">
        <v>29</v>
      </c>
      <c r="D12" s="55"/>
      <c r="E12" s="55">
        <v>25</v>
      </c>
      <c r="F12" s="206"/>
      <c r="G12" s="57">
        <f>E12*F12</f>
        <v>0</v>
      </c>
      <c r="H12" s="58">
        <v>9.5000000000000001E-2</v>
      </c>
      <c r="I12" s="59">
        <f t="shared" si="1"/>
        <v>0</v>
      </c>
      <c r="J12" s="1"/>
    </row>
    <row r="13" spans="1:10" s="34" customFormat="1" ht="15.75" thickBot="1">
      <c r="A13" s="228" t="s">
        <v>140</v>
      </c>
      <c r="B13" s="229"/>
      <c r="C13" s="229"/>
      <c r="D13" s="229"/>
      <c r="E13" s="229"/>
      <c r="F13" s="229"/>
      <c r="G13" s="229"/>
      <c r="H13" s="230"/>
      <c r="I13" s="231"/>
      <c r="J13" s="1"/>
    </row>
    <row r="14" spans="1:10" ht="15.75" thickBot="1">
      <c r="A14" s="46" t="s">
        <v>16</v>
      </c>
      <c r="B14" s="60" t="s">
        <v>17</v>
      </c>
      <c r="C14" s="46" t="s">
        <v>18</v>
      </c>
      <c r="D14" s="46"/>
      <c r="E14" s="46">
        <v>25</v>
      </c>
      <c r="F14" s="35"/>
      <c r="G14" s="61">
        <f t="shared" si="0"/>
        <v>0</v>
      </c>
      <c r="H14" s="50">
        <v>9.5000000000000001E-2</v>
      </c>
      <c r="I14" s="49">
        <f t="shared" si="1"/>
        <v>0</v>
      </c>
      <c r="J14" s="1"/>
    </row>
    <row r="15" spans="1:10" ht="30.75" thickBot="1">
      <c r="A15" s="51" t="s">
        <v>19</v>
      </c>
      <c r="B15" s="62" t="s">
        <v>20</v>
      </c>
      <c r="C15" s="51" t="s">
        <v>21</v>
      </c>
      <c r="D15" s="51"/>
      <c r="E15" s="51">
        <v>7</v>
      </c>
      <c r="F15" s="36"/>
      <c r="G15" s="63">
        <f t="shared" si="0"/>
        <v>0</v>
      </c>
      <c r="H15" s="50">
        <v>0.22</v>
      </c>
      <c r="I15" s="49">
        <f t="shared" si="1"/>
        <v>0</v>
      </c>
      <c r="J15" s="1"/>
    </row>
    <row r="16" spans="1:10" ht="15.75" thickBot="1">
      <c r="A16" s="51" t="s">
        <v>22</v>
      </c>
      <c r="B16" s="62" t="s">
        <v>23</v>
      </c>
      <c r="C16" s="51" t="s">
        <v>21</v>
      </c>
      <c r="D16" s="51"/>
      <c r="E16" s="51">
        <v>7</v>
      </c>
      <c r="F16" s="36"/>
      <c r="G16" s="63">
        <f t="shared" si="0"/>
        <v>0</v>
      </c>
      <c r="H16" s="50">
        <v>0.22</v>
      </c>
      <c r="I16" s="49">
        <f t="shared" si="1"/>
        <v>0</v>
      </c>
      <c r="J16" s="1"/>
    </row>
    <row r="17" spans="1:9" ht="30.75" thickBot="1">
      <c r="A17" s="51">
        <v>1505</v>
      </c>
      <c r="B17" s="62" t="s">
        <v>30</v>
      </c>
      <c r="C17" s="51" t="s">
        <v>12</v>
      </c>
      <c r="D17" s="51"/>
      <c r="E17" s="51">
        <v>50</v>
      </c>
      <c r="F17" s="203"/>
      <c r="G17" s="64">
        <f>E17*F17</f>
        <v>0</v>
      </c>
      <c r="H17" s="50">
        <v>9.5000000000000001E-2</v>
      </c>
      <c r="I17" s="49">
        <f t="shared" si="1"/>
        <v>0</v>
      </c>
    </row>
    <row r="18" spans="1:9" ht="45.75" thickBot="1">
      <c r="A18" s="51">
        <v>1504</v>
      </c>
      <c r="B18" s="62" t="s">
        <v>56</v>
      </c>
      <c r="C18" s="51" t="s">
        <v>12</v>
      </c>
      <c r="D18" s="51"/>
      <c r="E18" s="51">
        <v>50</v>
      </c>
      <c r="F18" s="203"/>
      <c r="G18" s="64">
        <f>E18*F18</f>
        <v>0</v>
      </c>
      <c r="H18" s="50">
        <v>0.22</v>
      </c>
      <c r="I18" s="49">
        <f t="shared" si="1"/>
        <v>0</v>
      </c>
    </row>
    <row r="19" spans="1:9" ht="15.75" thickBot="1">
      <c r="A19" s="52"/>
      <c r="B19" s="52"/>
      <c r="C19" s="52"/>
      <c r="D19" s="52"/>
      <c r="E19" s="52"/>
      <c r="F19" s="52"/>
      <c r="G19" s="54"/>
      <c r="H19" s="54"/>
      <c r="I19" s="54"/>
    </row>
    <row r="20" spans="1:9" ht="30.75" thickBot="1">
      <c r="A20" s="52"/>
      <c r="B20" s="52"/>
      <c r="C20" s="52"/>
      <c r="D20" s="52"/>
      <c r="E20" s="52"/>
      <c r="F20" s="65" t="s">
        <v>99</v>
      </c>
      <c r="G20" s="54">
        <f>SUM(G8:G19)</f>
        <v>0</v>
      </c>
      <c r="H20" s="66" t="s">
        <v>147</v>
      </c>
      <c r="I20" s="54">
        <f>SUM(I8:I19)</f>
        <v>0</v>
      </c>
    </row>
    <row r="21" spans="1:9">
      <c r="A21" s="11"/>
      <c r="B21" s="11"/>
      <c r="C21" s="11"/>
      <c r="D21" s="11"/>
      <c r="E21" s="11"/>
      <c r="F21" s="11"/>
      <c r="G21" s="16"/>
      <c r="H21" s="16"/>
      <c r="I21" s="16"/>
    </row>
    <row r="22" spans="1:9">
      <c r="A22" s="34"/>
    </row>
    <row r="23" spans="1:9">
      <c r="A23" s="34"/>
    </row>
    <row r="24" spans="1:9">
      <c r="A24" s="34"/>
    </row>
    <row r="25" spans="1:9">
      <c r="A25" s="34"/>
    </row>
  </sheetData>
  <sheetProtection password="CF4B" sheet="1" objects="1" scenarios="1"/>
  <mergeCells count="4">
    <mergeCell ref="A1:G1"/>
    <mergeCell ref="A9:I9"/>
    <mergeCell ref="A13:I13"/>
    <mergeCell ref="A4:I4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40"/>
  <sheetViews>
    <sheetView workbookViewId="0">
      <selection activeCell="F14" sqref="F14"/>
    </sheetView>
  </sheetViews>
  <sheetFormatPr defaultColWidth="8.85546875" defaultRowHeight="15"/>
  <cols>
    <col min="1" max="1" width="10.7109375" customWidth="1"/>
    <col min="2" max="2" width="36.7109375" customWidth="1"/>
    <col min="3" max="3" width="5.7109375" customWidth="1"/>
    <col min="4" max="4" width="3.7109375" customWidth="1"/>
    <col min="5" max="5" width="12.7109375" customWidth="1"/>
    <col min="6" max="8" width="14.7109375" customWidth="1"/>
    <col min="9" max="9" width="14.85546875" customWidth="1"/>
    <col min="10" max="10" width="19" customWidth="1"/>
  </cols>
  <sheetData>
    <row r="1" spans="1:13" ht="36.75" customHeight="1">
      <c r="A1" s="218" t="s">
        <v>110</v>
      </c>
      <c r="B1" s="218"/>
      <c r="C1" s="218"/>
      <c r="D1" s="218"/>
      <c r="E1" s="218"/>
      <c r="F1" s="218"/>
      <c r="G1" s="218"/>
      <c r="H1" s="67"/>
      <c r="I1" s="39"/>
    </row>
    <row r="2" spans="1:13" ht="30">
      <c r="A2" s="40" t="s">
        <v>0</v>
      </c>
      <c r="B2" s="41" t="s">
        <v>1</v>
      </c>
      <c r="C2" s="40" t="s">
        <v>2</v>
      </c>
      <c r="D2" s="42"/>
      <c r="E2" s="42" t="s">
        <v>114</v>
      </c>
      <c r="F2" s="42" t="s">
        <v>101</v>
      </c>
      <c r="G2" s="42" t="s">
        <v>27</v>
      </c>
      <c r="H2" s="42" t="s">
        <v>144</v>
      </c>
      <c r="I2" s="42" t="s">
        <v>145</v>
      </c>
      <c r="J2" s="9"/>
      <c r="K2" s="4"/>
    </row>
    <row r="3" spans="1:13" ht="15.75" thickBot="1">
      <c r="A3" s="68"/>
      <c r="B3" s="69"/>
      <c r="C3" s="68"/>
      <c r="D3" s="68"/>
      <c r="E3" s="68"/>
      <c r="F3" s="70"/>
      <c r="G3" s="71"/>
      <c r="H3" s="72"/>
      <c r="I3" s="72"/>
      <c r="J3" s="1"/>
      <c r="K3" s="4"/>
    </row>
    <row r="4" spans="1:13" ht="15.75" thickBot="1">
      <c r="A4" s="235" t="s">
        <v>57</v>
      </c>
      <c r="B4" s="236"/>
      <c r="C4" s="236"/>
      <c r="D4" s="236"/>
      <c r="E4" s="236"/>
      <c r="F4" s="236"/>
      <c r="G4" s="236"/>
      <c r="H4" s="236"/>
      <c r="I4" s="237"/>
      <c r="J4" s="3"/>
      <c r="K4" s="4"/>
      <c r="L4" s="1"/>
      <c r="M4" s="1"/>
    </row>
    <row r="5" spans="1:13" ht="60.75" thickBot="1">
      <c r="A5" s="73">
        <v>1401</v>
      </c>
      <c r="B5" s="74" t="s">
        <v>116</v>
      </c>
      <c r="C5" s="75" t="s">
        <v>40</v>
      </c>
      <c r="D5" s="75"/>
      <c r="E5" s="76">
        <v>500000</v>
      </c>
      <c r="F5" s="207"/>
      <c r="G5" s="77">
        <f>E5*F5</f>
        <v>0</v>
      </c>
      <c r="H5" s="78">
        <v>0.22</v>
      </c>
      <c r="I5" s="77">
        <f>G5+(G5*H5)</f>
        <v>0</v>
      </c>
      <c r="J5" s="5"/>
      <c r="K5" s="4"/>
      <c r="L5" s="2"/>
      <c r="M5" s="1"/>
    </row>
    <row r="6" spans="1:13" ht="45.75" thickBot="1">
      <c r="A6" s="79">
        <v>1402</v>
      </c>
      <c r="B6" s="80" t="s">
        <v>148</v>
      </c>
      <c r="C6" s="81" t="s">
        <v>12</v>
      </c>
      <c r="D6" s="81"/>
      <c r="E6" s="82">
        <v>40</v>
      </c>
      <c r="F6" s="207"/>
      <c r="G6" s="77">
        <f>E6*F6</f>
        <v>0</v>
      </c>
      <c r="H6" s="78">
        <v>0.22</v>
      </c>
      <c r="I6" s="77">
        <f t="shared" ref="I6" si="0">G6+(G6*H6)</f>
        <v>0</v>
      </c>
      <c r="J6" s="5"/>
      <c r="K6" s="4"/>
      <c r="L6" s="2"/>
      <c r="M6" s="1"/>
    </row>
    <row r="7" spans="1:13" ht="45.75" thickBot="1">
      <c r="A7" s="79"/>
      <c r="B7" s="80" t="s">
        <v>117</v>
      </c>
      <c r="C7" s="81"/>
      <c r="D7" s="81"/>
      <c r="E7" s="82"/>
      <c r="F7" s="207"/>
      <c r="G7" s="77"/>
      <c r="H7" s="78"/>
      <c r="I7" s="77"/>
      <c r="J7" s="4"/>
      <c r="K7" s="4"/>
      <c r="L7" s="2"/>
      <c r="M7" s="1"/>
    </row>
    <row r="8" spans="1:13" ht="15.75" thickBot="1">
      <c r="A8" s="83" t="s">
        <v>153</v>
      </c>
      <c r="B8" s="80" t="s">
        <v>58</v>
      </c>
      <c r="C8" s="81" t="s">
        <v>12</v>
      </c>
      <c r="D8" s="81"/>
      <c r="E8" s="82">
        <v>40</v>
      </c>
      <c r="F8" s="207"/>
      <c r="G8" s="77">
        <f>E8*F8</f>
        <v>0</v>
      </c>
      <c r="H8" s="78">
        <v>0.22</v>
      </c>
      <c r="I8" s="77">
        <f t="shared" ref="I8:I9" si="1">G8+(G8*H8)</f>
        <v>0</v>
      </c>
      <c r="L8" s="2"/>
      <c r="M8" s="1"/>
    </row>
    <row r="9" spans="1:13" ht="15.75" thickBot="1">
      <c r="A9" s="79"/>
      <c r="B9" s="80" t="s">
        <v>59</v>
      </c>
      <c r="C9" s="81" t="s">
        <v>12</v>
      </c>
      <c r="D9" s="81"/>
      <c r="E9" s="82">
        <v>40</v>
      </c>
      <c r="F9" s="207"/>
      <c r="G9" s="77">
        <f>E9*F9</f>
        <v>0</v>
      </c>
      <c r="H9" s="78">
        <v>0.22</v>
      </c>
      <c r="I9" s="77">
        <f t="shared" si="1"/>
        <v>0</v>
      </c>
      <c r="L9" s="3"/>
      <c r="M9" s="1"/>
    </row>
    <row r="10" spans="1:13" ht="15.75" thickBot="1">
      <c r="A10" s="84"/>
      <c r="B10" s="84"/>
      <c r="C10" s="84"/>
      <c r="D10" s="84"/>
      <c r="E10" s="85"/>
      <c r="F10" s="86"/>
      <c r="G10" s="87"/>
      <c r="H10" s="86"/>
      <c r="I10" s="77"/>
      <c r="L10" s="2"/>
      <c r="M10" s="1"/>
    </row>
    <row r="11" spans="1:13" ht="30.75" thickBot="1">
      <c r="A11" s="84"/>
      <c r="B11" s="84"/>
      <c r="C11" s="84"/>
      <c r="D11" s="84"/>
      <c r="E11" s="88"/>
      <c r="F11" s="88" t="s">
        <v>99</v>
      </c>
      <c r="G11" s="87">
        <f>SUM(G5:G10)</f>
        <v>0</v>
      </c>
      <c r="H11" s="66" t="s">
        <v>147</v>
      </c>
      <c r="I11" s="89">
        <f>SUM(I5:I10)</f>
        <v>0</v>
      </c>
      <c r="L11" s="2"/>
      <c r="M11" s="1"/>
    </row>
    <row r="12" spans="1:13">
      <c r="A12" s="10"/>
      <c r="B12" s="10"/>
      <c r="C12" s="10"/>
      <c r="D12" s="10"/>
      <c r="E12" s="12"/>
      <c r="F12" s="12"/>
      <c r="G12" s="12"/>
      <c r="H12" s="32"/>
      <c r="L12" s="2"/>
      <c r="M12" s="1"/>
    </row>
    <row r="13" spans="1:13">
      <c r="L13" s="2"/>
      <c r="M13" s="1"/>
    </row>
    <row r="14" spans="1:13" s="6" customFormat="1">
      <c r="A14"/>
      <c r="B14"/>
      <c r="C14"/>
      <c r="D14"/>
      <c r="E14"/>
      <c r="F14"/>
      <c r="G14"/>
      <c r="H14"/>
      <c r="I14"/>
      <c r="J14"/>
      <c r="L14" s="7"/>
      <c r="M14" s="8"/>
    </row>
    <row r="15" spans="1:13">
      <c r="L15" s="2"/>
      <c r="M15" s="1"/>
    </row>
    <row r="16" spans="1:13">
      <c r="L16" s="3"/>
      <c r="M16" s="1"/>
    </row>
    <row r="17" spans="12:13">
      <c r="L17" s="2"/>
      <c r="M17" s="1"/>
    </row>
    <row r="18" spans="12:13">
      <c r="L18" s="2"/>
      <c r="M18" s="1"/>
    </row>
    <row r="19" spans="12:13">
      <c r="L19" s="2"/>
      <c r="M19" s="1"/>
    </row>
    <row r="20" spans="12:13">
      <c r="L20" s="3"/>
      <c r="M20" s="1"/>
    </row>
    <row r="21" spans="12:13">
      <c r="L21" s="2"/>
      <c r="M21" s="1"/>
    </row>
    <row r="22" spans="12:13">
      <c r="L22" s="2"/>
      <c r="M22" s="1"/>
    </row>
    <row r="23" spans="12:13">
      <c r="L23" s="2"/>
      <c r="M23" s="1"/>
    </row>
    <row r="24" spans="12:13">
      <c r="L24" s="2"/>
      <c r="M24" s="1"/>
    </row>
    <row r="25" spans="12:13">
      <c r="L25" s="2"/>
      <c r="M25" s="1"/>
    </row>
    <row r="26" spans="12:13">
      <c r="L26" s="2"/>
      <c r="M26" s="1"/>
    </row>
    <row r="27" spans="12:13">
      <c r="L27" s="2"/>
      <c r="M27" s="1"/>
    </row>
    <row r="28" spans="12:13">
      <c r="L28" s="2"/>
      <c r="M28" s="1"/>
    </row>
    <row r="29" spans="12:13">
      <c r="L29" s="2"/>
      <c r="M29" s="1"/>
    </row>
    <row r="30" spans="12:13">
      <c r="L30" s="2"/>
      <c r="M30" s="1"/>
    </row>
    <row r="31" spans="12:13">
      <c r="L31" s="2"/>
      <c r="M31" s="1"/>
    </row>
    <row r="32" spans="12:13">
      <c r="L32" s="2"/>
      <c r="M32" s="1"/>
    </row>
    <row r="33" spans="11:13">
      <c r="L33" s="2"/>
      <c r="M33" s="1"/>
    </row>
    <row r="34" spans="11:13">
      <c r="L34" s="2"/>
      <c r="M34" s="1"/>
    </row>
    <row r="35" spans="11:13">
      <c r="K35" s="4"/>
      <c r="L35" s="1"/>
      <c r="M35" s="1"/>
    </row>
    <row r="36" spans="11:13">
      <c r="K36" s="4"/>
      <c r="L36" s="1"/>
      <c r="M36" s="1"/>
    </row>
    <row r="37" spans="11:13">
      <c r="K37" s="4"/>
      <c r="L37" s="1"/>
      <c r="M37" s="1"/>
    </row>
    <row r="38" spans="11:13">
      <c r="K38" s="4"/>
      <c r="L38" s="1"/>
      <c r="M38" s="1"/>
    </row>
    <row r="39" spans="11:13">
      <c r="K39" s="4"/>
    </row>
    <row r="40" spans="11:13">
      <c r="K40" s="4"/>
    </row>
  </sheetData>
  <sheetProtection password="CF4B" sheet="1" objects="1" scenarios="1"/>
  <mergeCells count="2">
    <mergeCell ref="A1:G1"/>
    <mergeCell ref="A4:I4"/>
  </mergeCells>
  <conditionalFormatting sqref="L8">
    <cfRule type="cellIs" dxfId="5" priority="8" stopIfTrue="1" operator="equal">
      <formula>0</formula>
    </cfRule>
  </conditionalFormatting>
  <conditionalFormatting sqref="L10">
    <cfRule type="cellIs" dxfId="4" priority="7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9"/>
  <sheetViews>
    <sheetView zoomScale="70" zoomScaleNormal="70" zoomScalePageLayoutView="80" workbookViewId="0">
      <selection activeCell="Q14" sqref="Q14"/>
    </sheetView>
  </sheetViews>
  <sheetFormatPr defaultColWidth="9.140625" defaultRowHeight="15"/>
  <cols>
    <col min="1" max="1" width="10.7109375" style="15" customWidth="1"/>
    <col min="2" max="2" width="36.7109375" style="15" customWidth="1"/>
    <col min="3" max="3" width="5.7109375" style="15" customWidth="1"/>
    <col min="4" max="4" width="3.7109375" style="15" customWidth="1"/>
    <col min="5" max="5" width="12.7109375" style="15" customWidth="1"/>
    <col min="6" max="7" width="14.7109375" style="15" customWidth="1"/>
    <col min="8" max="9" width="14.7109375" style="33" customWidth="1"/>
    <col min="10" max="16384" width="9.140625" style="15"/>
  </cols>
  <sheetData>
    <row r="1" spans="1:12" ht="36.75" customHeight="1">
      <c r="A1" s="218" t="s">
        <v>113</v>
      </c>
      <c r="B1" s="218"/>
      <c r="C1" s="218"/>
      <c r="D1" s="218"/>
      <c r="E1" s="218"/>
      <c r="F1" s="218"/>
      <c r="G1" s="218"/>
      <c r="H1" s="71"/>
      <c r="I1" s="71"/>
    </row>
    <row r="2" spans="1:12" ht="30">
      <c r="A2" s="40" t="s">
        <v>0</v>
      </c>
      <c r="B2" s="41" t="s">
        <v>1</v>
      </c>
      <c r="C2" s="40" t="s">
        <v>2</v>
      </c>
      <c r="D2" s="42"/>
      <c r="E2" s="42" t="s">
        <v>114</v>
      </c>
      <c r="F2" s="42" t="s">
        <v>101</v>
      </c>
      <c r="G2" s="42" t="s">
        <v>27</v>
      </c>
      <c r="H2" s="42" t="s">
        <v>144</v>
      </c>
      <c r="I2" s="42" t="s">
        <v>145</v>
      </c>
      <c r="J2" s="21"/>
    </row>
    <row r="3" spans="1:12" ht="15.75" thickBot="1">
      <c r="A3" s="68"/>
      <c r="B3" s="69"/>
      <c r="C3" s="68"/>
      <c r="D3" s="68"/>
      <c r="E3" s="68"/>
      <c r="F3" s="70"/>
      <c r="G3" s="71"/>
      <c r="H3" s="71"/>
      <c r="I3" s="71"/>
      <c r="J3" s="21"/>
    </row>
    <row r="4" spans="1:12" ht="15.75" thickBot="1">
      <c r="A4" s="238" t="s">
        <v>98</v>
      </c>
      <c r="B4" s="239"/>
      <c r="C4" s="239"/>
      <c r="D4" s="239"/>
      <c r="E4" s="239"/>
      <c r="F4" s="239"/>
      <c r="G4" s="239"/>
      <c r="H4" s="239"/>
      <c r="I4" s="240"/>
      <c r="J4" s="21"/>
      <c r="K4" s="22"/>
      <c r="L4" s="22"/>
    </row>
    <row r="5" spans="1:12" ht="90.75" thickBot="1">
      <c r="A5" s="90">
        <v>4202</v>
      </c>
      <c r="B5" s="91" t="s">
        <v>134</v>
      </c>
      <c r="C5" s="92" t="s">
        <v>40</v>
      </c>
      <c r="D5" s="92"/>
      <c r="E5" s="82">
        <v>900</v>
      </c>
      <c r="F5" s="207"/>
      <c r="G5" s="93">
        <f t="shared" ref="G5:G15" si="0">E5*F5</f>
        <v>0</v>
      </c>
      <c r="H5" s="78">
        <v>0.22</v>
      </c>
      <c r="I5" s="77">
        <f>G5+(G5*H5)</f>
        <v>0</v>
      </c>
      <c r="J5" s="21"/>
      <c r="K5" s="2"/>
      <c r="L5" s="22"/>
    </row>
    <row r="6" spans="1:12" ht="90.75" thickBot="1">
      <c r="A6" s="90">
        <v>4202</v>
      </c>
      <c r="B6" s="94" t="s">
        <v>88</v>
      </c>
      <c r="C6" s="95" t="s">
        <v>40</v>
      </c>
      <c r="D6" s="95"/>
      <c r="E6" s="96">
        <v>325</v>
      </c>
      <c r="F6" s="208"/>
      <c r="G6" s="97">
        <f t="shared" si="0"/>
        <v>0</v>
      </c>
      <c r="H6" s="78">
        <v>0.22</v>
      </c>
      <c r="I6" s="77">
        <f t="shared" ref="I6:I15" si="1">G6+(G6*H6)</f>
        <v>0</v>
      </c>
      <c r="J6" s="21"/>
      <c r="K6" s="2"/>
      <c r="L6" s="22"/>
    </row>
    <row r="7" spans="1:12" ht="90.75" thickBot="1">
      <c r="A7" s="90">
        <v>4202</v>
      </c>
      <c r="B7" s="94" t="s">
        <v>89</v>
      </c>
      <c r="C7" s="95" t="s">
        <v>40</v>
      </c>
      <c r="D7" s="95"/>
      <c r="E7" s="98">
        <v>500</v>
      </c>
      <c r="F7" s="208"/>
      <c r="G7" s="97">
        <f t="shared" si="0"/>
        <v>0</v>
      </c>
      <c r="H7" s="78">
        <v>0.22</v>
      </c>
      <c r="I7" s="77">
        <f t="shared" si="1"/>
        <v>0</v>
      </c>
      <c r="J7" s="21"/>
      <c r="K7" s="2"/>
      <c r="L7" s="22"/>
    </row>
    <row r="8" spans="1:12" ht="90.75" thickBot="1">
      <c r="A8" s="90">
        <v>4202</v>
      </c>
      <c r="B8" s="94" t="s">
        <v>90</v>
      </c>
      <c r="C8" s="95" t="s">
        <v>40</v>
      </c>
      <c r="D8" s="95"/>
      <c r="E8" s="98">
        <v>100</v>
      </c>
      <c r="F8" s="208"/>
      <c r="G8" s="97">
        <f t="shared" si="0"/>
        <v>0</v>
      </c>
      <c r="H8" s="78">
        <v>0.22</v>
      </c>
      <c r="I8" s="77">
        <f t="shared" si="1"/>
        <v>0</v>
      </c>
      <c r="J8" s="21"/>
      <c r="K8" s="2"/>
      <c r="L8" s="22"/>
    </row>
    <row r="9" spans="1:12" ht="90.75" thickBot="1">
      <c r="A9" s="90">
        <v>4202</v>
      </c>
      <c r="B9" s="94" t="s">
        <v>91</v>
      </c>
      <c r="C9" s="95" t="s">
        <v>40</v>
      </c>
      <c r="D9" s="95"/>
      <c r="E9" s="98">
        <v>50</v>
      </c>
      <c r="F9" s="208"/>
      <c r="G9" s="97">
        <f t="shared" si="0"/>
        <v>0</v>
      </c>
      <c r="H9" s="78">
        <v>0.22</v>
      </c>
      <c r="I9" s="77">
        <f t="shared" si="1"/>
        <v>0</v>
      </c>
      <c r="J9" s="21"/>
      <c r="K9" s="2"/>
      <c r="L9" s="22"/>
    </row>
    <row r="10" spans="1:12" ht="90.75" thickBot="1">
      <c r="A10" s="90">
        <v>4202</v>
      </c>
      <c r="B10" s="94" t="s">
        <v>92</v>
      </c>
      <c r="C10" s="95" t="s">
        <v>40</v>
      </c>
      <c r="D10" s="95"/>
      <c r="E10" s="98">
        <v>375</v>
      </c>
      <c r="F10" s="208"/>
      <c r="G10" s="97">
        <f t="shared" si="0"/>
        <v>0</v>
      </c>
      <c r="H10" s="78">
        <v>0.22</v>
      </c>
      <c r="I10" s="77">
        <f t="shared" si="1"/>
        <v>0</v>
      </c>
      <c r="J10" s="21"/>
      <c r="K10" s="2"/>
      <c r="L10" s="22"/>
    </row>
    <row r="11" spans="1:12" ht="90.75" thickBot="1">
      <c r="A11" s="90">
        <v>4202</v>
      </c>
      <c r="B11" s="94" t="s">
        <v>93</v>
      </c>
      <c r="C11" s="95" t="s">
        <v>40</v>
      </c>
      <c r="D11" s="95"/>
      <c r="E11" s="98">
        <v>40</v>
      </c>
      <c r="F11" s="208"/>
      <c r="G11" s="97">
        <f t="shared" si="0"/>
        <v>0</v>
      </c>
      <c r="H11" s="78">
        <v>0.22</v>
      </c>
      <c r="I11" s="77">
        <f t="shared" si="1"/>
        <v>0</v>
      </c>
      <c r="J11" s="21"/>
      <c r="K11" s="2"/>
      <c r="L11" s="22"/>
    </row>
    <row r="12" spans="1:12" ht="90.75" thickBot="1">
      <c r="A12" s="90">
        <v>4202</v>
      </c>
      <c r="B12" s="94" t="s">
        <v>94</v>
      </c>
      <c r="C12" s="95" t="s">
        <v>40</v>
      </c>
      <c r="D12" s="95"/>
      <c r="E12" s="98">
        <v>15</v>
      </c>
      <c r="F12" s="208"/>
      <c r="G12" s="97">
        <f t="shared" si="0"/>
        <v>0</v>
      </c>
      <c r="H12" s="78">
        <v>0.22</v>
      </c>
      <c r="I12" s="77">
        <f t="shared" si="1"/>
        <v>0</v>
      </c>
      <c r="J12" s="21"/>
      <c r="K12" s="2"/>
      <c r="L12" s="22"/>
    </row>
    <row r="13" spans="1:12" ht="90.75" thickBot="1">
      <c r="A13" s="90">
        <v>4202</v>
      </c>
      <c r="B13" s="94" t="s">
        <v>95</v>
      </c>
      <c r="C13" s="95" t="s">
        <v>96</v>
      </c>
      <c r="D13" s="95"/>
      <c r="E13" s="98">
        <v>4500</v>
      </c>
      <c r="F13" s="208"/>
      <c r="G13" s="97">
        <f t="shared" si="0"/>
        <v>0</v>
      </c>
      <c r="H13" s="78">
        <v>0.22</v>
      </c>
      <c r="I13" s="77">
        <f t="shared" si="1"/>
        <v>0</v>
      </c>
      <c r="J13" s="21"/>
      <c r="K13" s="2"/>
      <c r="L13" s="22"/>
    </row>
    <row r="14" spans="1:12" ht="90.75" thickBot="1">
      <c r="A14" s="90">
        <v>4202</v>
      </c>
      <c r="B14" s="94" t="s">
        <v>97</v>
      </c>
      <c r="C14" s="99" t="s">
        <v>40</v>
      </c>
      <c r="D14" s="99"/>
      <c r="E14" s="98">
        <v>10</v>
      </c>
      <c r="F14" s="208"/>
      <c r="G14" s="97">
        <f t="shared" si="0"/>
        <v>0</v>
      </c>
      <c r="H14" s="78">
        <v>0.22</v>
      </c>
      <c r="I14" s="77">
        <f t="shared" si="1"/>
        <v>0</v>
      </c>
      <c r="J14" s="21"/>
      <c r="K14" s="2"/>
      <c r="L14" s="22"/>
    </row>
    <row r="15" spans="1:12" s="33" customFormat="1" ht="15.75" thickBot="1">
      <c r="A15" s="90">
        <v>4207</v>
      </c>
      <c r="B15" s="94" t="s">
        <v>155</v>
      </c>
      <c r="C15" s="99" t="s">
        <v>67</v>
      </c>
      <c r="D15" s="99"/>
      <c r="E15" s="98">
        <v>1</v>
      </c>
      <c r="F15" s="208"/>
      <c r="G15" s="97">
        <f t="shared" si="0"/>
        <v>0</v>
      </c>
      <c r="H15" s="78">
        <v>0.22</v>
      </c>
      <c r="I15" s="77">
        <f t="shared" si="1"/>
        <v>0</v>
      </c>
      <c r="J15" s="21"/>
      <c r="K15" s="2"/>
      <c r="L15" s="22"/>
    </row>
    <row r="16" spans="1:12" s="33" customFormat="1" ht="15.75" thickBot="1">
      <c r="A16" s="90">
        <v>4208</v>
      </c>
      <c r="B16" s="94" t="s">
        <v>154</v>
      </c>
      <c r="C16" s="99" t="s">
        <v>40</v>
      </c>
      <c r="D16" s="99"/>
      <c r="E16" s="98">
        <v>1</v>
      </c>
      <c r="F16" s="208"/>
      <c r="G16" s="97">
        <f t="shared" ref="G16" si="2">E16*F16</f>
        <v>0</v>
      </c>
      <c r="H16" s="78">
        <v>0.22</v>
      </c>
      <c r="I16" s="77">
        <f t="shared" ref="I16" si="3">G16+(G16*H16)</f>
        <v>0</v>
      </c>
      <c r="J16" s="21"/>
      <c r="K16" s="2"/>
      <c r="L16" s="22"/>
    </row>
    <row r="17" spans="1:12" ht="15.75" thickBot="1">
      <c r="A17" s="100"/>
      <c r="B17" s="88"/>
      <c r="C17" s="98"/>
      <c r="D17" s="98"/>
      <c r="E17" s="98"/>
      <c r="F17" s="101"/>
      <c r="G17" s="97"/>
      <c r="H17" s="97"/>
      <c r="I17" s="97"/>
      <c r="K17" s="2"/>
      <c r="L17" s="22"/>
    </row>
    <row r="18" spans="1:12" ht="30.75" thickBot="1">
      <c r="A18" s="79"/>
      <c r="B18" s="102"/>
      <c r="C18" s="103"/>
      <c r="D18" s="103"/>
      <c r="E18" s="103"/>
      <c r="F18" s="104" t="s">
        <v>99</v>
      </c>
      <c r="G18" s="93">
        <f>SUM(G5:G17)</f>
        <v>0</v>
      </c>
      <c r="H18" s="77" t="s">
        <v>146</v>
      </c>
      <c r="I18" s="93">
        <f>SUM(I5:I17)</f>
        <v>0</v>
      </c>
      <c r="K18" s="2"/>
      <c r="L18" s="22"/>
    </row>
    <row r="19" spans="1:12">
      <c r="K19" s="2"/>
      <c r="L19" s="22"/>
    </row>
    <row r="20" spans="1:12">
      <c r="K20" s="2"/>
      <c r="L20" s="22"/>
    </row>
    <row r="21" spans="1:12">
      <c r="K21" s="2"/>
      <c r="L21" s="22"/>
    </row>
    <row r="22" spans="1:12">
      <c r="K22" s="2"/>
      <c r="L22" s="22"/>
    </row>
    <row r="23" spans="1:12" s="23" customFormat="1">
      <c r="A23" s="15"/>
      <c r="B23" s="15"/>
      <c r="C23" s="15"/>
      <c r="D23" s="15"/>
      <c r="E23" s="15"/>
      <c r="F23" s="15"/>
      <c r="G23" s="15"/>
      <c r="H23" s="33"/>
      <c r="I23" s="33"/>
      <c r="K23" s="7"/>
      <c r="L23" s="24"/>
    </row>
    <row r="24" spans="1:12">
      <c r="K24" s="2"/>
      <c r="L24" s="22"/>
    </row>
    <row r="25" spans="1:12">
      <c r="K25" s="3"/>
      <c r="L25" s="22"/>
    </row>
    <row r="26" spans="1:12">
      <c r="K26" s="2"/>
      <c r="L26" s="22"/>
    </row>
    <row r="27" spans="1:12">
      <c r="K27" s="2"/>
      <c r="L27" s="22"/>
    </row>
    <row r="28" spans="1:12">
      <c r="K28" s="2"/>
      <c r="L28" s="22"/>
    </row>
    <row r="29" spans="1:12">
      <c r="K29" s="3"/>
      <c r="L29" s="22"/>
    </row>
    <row r="30" spans="1:12">
      <c r="K30" s="2"/>
      <c r="L30" s="22"/>
    </row>
    <row r="31" spans="1:12">
      <c r="K31" s="2"/>
      <c r="L31" s="22"/>
    </row>
    <row r="32" spans="1:12">
      <c r="K32" s="2"/>
      <c r="L32" s="22"/>
    </row>
    <row r="33" spans="10:12">
      <c r="K33" s="2"/>
      <c r="L33" s="22"/>
    </row>
    <row r="34" spans="10:12">
      <c r="K34" s="2"/>
      <c r="L34" s="22"/>
    </row>
    <row r="35" spans="10:12">
      <c r="K35" s="2"/>
      <c r="L35" s="22"/>
    </row>
    <row r="36" spans="10:12">
      <c r="K36" s="2"/>
      <c r="L36" s="22"/>
    </row>
    <row r="37" spans="10:12">
      <c r="K37" s="2"/>
      <c r="L37" s="22"/>
    </row>
    <row r="38" spans="10:12">
      <c r="K38" s="2"/>
      <c r="L38" s="22"/>
    </row>
    <row r="39" spans="10:12">
      <c r="K39" s="2"/>
      <c r="L39" s="22"/>
    </row>
    <row r="40" spans="10:12">
      <c r="K40" s="2"/>
      <c r="L40" s="22"/>
    </row>
    <row r="41" spans="10:12">
      <c r="K41" s="2"/>
      <c r="L41" s="22"/>
    </row>
    <row r="42" spans="10:12">
      <c r="K42" s="2"/>
      <c r="L42" s="22"/>
    </row>
    <row r="43" spans="10:12">
      <c r="K43" s="2"/>
      <c r="L43" s="22"/>
    </row>
    <row r="44" spans="10:12">
      <c r="J44" s="21"/>
      <c r="K44" s="22"/>
      <c r="L44" s="22"/>
    </row>
    <row r="45" spans="10:12">
      <c r="J45" s="21"/>
      <c r="K45" s="22"/>
      <c r="L45" s="22"/>
    </row>
    <row r="46" spans="10:12">
      <c r="J46" s="21"/>
      <c r="K46" s="22"/>
      <c r="L46" s="22"/>
    </row>
    <row r="47" spans="10:12">
      <c r="J47" s="21"/>
      <c r="K47" s="22"/>
      <c r="L47" s="22"/>
    </row>
    <row r="48" spans="10:12">
      <c r="J48" s="21"/>
    </row>
    <row r="49" spans="10:10">
      <c r="J49" s="21"/>
    </row>
  </sheetData>
  <sheetProtection password="CF4B" sheet="1" objects="1" scenarios="1"/>
  <mergeCells count="2">
    <mergeCell ref="A1:G1"/>
    <mergeCell ref="A4:I4"/>
  </mergeCells>
  <conditionalFormatting sqref="K8:K14 K16:K18">
    <cfRule type="cellIs" dxfId="3" priority="3" stopIfTrue="1" operator="equal">
      <formula>0</formula>
    </cfRule>
  </conditionalFormatting>
  <conditionalFormatting sqref="K19">
    <cfRule type="cellIs" dxfId="2" priority="2" stopIfTrue="1" operator="equal">
      <formula>0</formula>
    </cfRule>
  </conditionalFormatting>
  <conditionalFormatting sqref="K1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35"/>
  <sheetViews>
    <sheetView zoomScale="70" zoomScaleNormal="70" zoomScalePageLayoutView="90" workbookViewId="0">
      <selection activeCell="E18" sqref="E18:E32"/>
    </sheetView>
  </sheetViews>
  <sheetFormatPr defaultColWidth="8.85546875" defaultRowHeight="15"/>
  <cols>
    <col min="1" max="1" width="10.7109375" customWidth="1"/>
    <col min="2" max="2" width="36.7109375" customWidth="1"/>
    <col min="3" max="3" width="5.7109375" customWidth="1"/>
    <col min="4" max="4" width="3.7109375" customWidth="1"/>
    <col min="5" max="5" width="12.7109375" customWidth="1"/>
    <col min="6" max="6" width="14.85546875" customWidth="1"/>
    <col min="7" max="9" width="14.7109375" customWidth="1"/>
  </cols>
  <sheetData>
    <row r="1" spans="1:12" ht="36.75" customHeight="1">
      <c r="A1" s="218" t="s">
        <v>100</v>
      </c>
      <c r="B1" s="218"/>
      <c r="C1" s="218"/>
      <c r="D1" s="218"/>
      <c r="E1" s="218"/>
      <c r="F1" s="218"/>
      <c r="G1" s="218"/>
      <c r="H1" s="39"/>
      <c r="I1" s="39"/>
    </row>
    <row r="2" spans="1:12" ht="30">
      <c r="A2" s="40" t="s">
        <v>0</v>
      </c>
      <c r="B2" s="41" t="s">
        <v>1</v>
      </c>
      <c r="C2" s="40" t="s">
        <v>2</v>
      </c>
      <c r="D2" s="42"/>
      <c r="E2" s="42" t="s">
        <v>114</v>
      </c>
      <c r="F2" s="42" t="s">
        <v>101</v>
      </c>
      <c r="G2" s="42" t="s">
        <v>27</v>
      </c>
      <c r="H2" s="42" t="s">
        <v>144</v>
      </c>
      <c r="I2" s="42" t="s">
        <v>145</v>
      </c>
      <c r="J2" s="4"/>
    </row>
    <row r="3" spans="1:12" ht="15.75" thickBot="1">
      <c r="A3" s="68"/>
      <c r="B3" s="69"/>
      <c r="C3" s="68"/>
      <c r="D3" s="68"/>
      <c r="E3" s="68"/>
      <c r="F3" s="70"/>
      <c r="G3" s="39"/>
      <c r="H3" s="39"/>
      <c r="I3" s="39"/>
      <c r="J3" s="4"/>
    </row>
    <row r="4" spans="1:12" ht="15.75" thickBot="1">
      <c r="A4" s="235" t="s">
        <v>123</v>
      </c>
      <c r="B4" s="236"/>
      <c r="C4" s="236"/>
      <c r="D4" s="236"/>
      <c r="E4" s="236"/>
      <c r="F4" s="236"/>
      <c r="G4" s="236"/>
      <c r="H4" s="236"/>
      <c r="I4" s="237"/>
      <c r="J4" s="4"/>
      <c r="K4" s="1"/>
      <c r="L4" s="1"/>
    </row>
    <row r="5" spans="1:12" ht="63" customHeight="1" thickBot="1">
      <c r="A5" s="73">
        <v>1315</v>
      </c>
      <c r="B5" s="80" t="s">
        <v>70</v>
      </c>
      <c r="C5" s="81"/>
      <c r="D5" s="81"/>
      <c r="E5" s="105"/>
      <c r="F5" s="209"/>
      <c r="G5" s="106"/>
      <c r="H5" s="106"/>
      <c r="I5" s="106"/>
      <c r="J5" s="4"/>
      <c r="K5" s="2"/>
      <c r="L5" s="1"/>
    </row>
    <row r="6" spans="1:12" ht="16.5" thickBot="1">
      <c r="A6" s="46"/>
      <c r="B6" s="107" t="s">
        <v>71</v>
      </c>
      <c r="C6" s="48" t="s">
        <v>61</v>
      </c>
      <c r="D6" s="48"/>
      <c r="E6" s="48">
        <v>25</v>
      </c>
      <c r="F6" s="210"/>
      <c r="G6" s="108">
        <f>E6*F6</f>
        <v>0</v>
      </c>
      <c r="H6" s="78">
        <v>9.5000000000000001E-2</v>
      </c>
      <c r="I6" s="77">
        <f>G6+(G6*H6)</f>
        <v>0</v>
      </c>
      <c r="J6" s="4"/>
      <c r="K6" s="2"/>
      <c r="L6" s="1"/>
    </row>
    <row r="7" spans="1:12" ht="16.5" thickBot="1">
      <c r="A7" s="46"/>
      <c r="B7" s="107" t="s">
        <v>72</v>
      </c>
      <c r="C7" s="48" t="s">
        <v>61</v>
      </c>
      <c r="D7" s="48"/>
      <c r="E7" s="48">
        <v>25</v>
      </c>
      <c r="F7" s="210"/>
      <c r="G7" s="108">
        <f>E7*F7</f>
        <v>0</v>
      </c>
      <c r="H7" s="78">
        <v>9.5000000000000001E-2</v>
      </c>
      <c r="I7" s="77">
        <f t="shared" ref="I7:I16" si="0">G7+(G7*H7)</f>
        <v>0</v>
      </c>
      <c r="J7" s="4"/>
      <c r="K7" s="2"/>
      <c r="L7" s="1"/>
    </row>
    <row r="8" spans="1:12" ht="16.5" thickBot="1">
      <c r="A8" s="73"/>
      <c r="B8" s="80"/>
      <c r="C8" s="81"/>
      <c r="D8" s="81"/>
      <c r="E8" s="105"/>
      <c r="F8" s="209"/>
      <c r="G8" s="109"/>
      <c r="H8" s="78"/>
      <c r="I8" s="77"/>
      <c r="J8" s="4"/>
      <c r="K8" s="2"/>
      <c r="L8" s="1"/>
    </row>
    <row r="9" spans="1:12" ht="30.75" thickBot="1">
      <c r="A9" s="73"/>
      <c r="B9" s="80" t="s">
        <v>73</v>
      </c>
      <c r="C9" s="81" t="s">
        <v>61</v>
      </c>
      <c r="D9" s="81"/>
      <c r="E9" s="110">
        <v>250</v>
      </c>
      <c r="F9" s="210"/>
      <c r="G9" s="108">
        <f t="shared" ref="G9:G16" si="1">E9*F9</f>
        <v>0</v>
      </c>
      <c r="H9" s="78">
        <v>9.5000000000000001E-2</v>
      </c>
      <c r="I9" s="77">
        <f t="shared" si="0"/>
        <v>0</v>
      </c>
      <c r="J9" s="4"/>
      <c r="K9" s="2"/>
      <c r="L9" s="1"/>
    </row>
    <row r="10" spans="1:12" ht="45.75" thickBot="1">
      <c r="A10" s="46">
        <v>1306</v>
      </c>
      <c r="B10" s="107" t="s">
        <v>120</v>
      </c>
      <c r="C10" s="48" t="s">
        <v>67</v>
      </c>
      <c r="D10" s="48"/>
      <c r="E10" s="110">
        <v>1200</v>
      </c>
      <c r="F10" s="210"/>
      <c r="G10" s="108">
        <f t="shared" si="1"/>
        <v>0</v>
      </c>
      <c r="H10" s="78">
        <v>9.5000000000000001E-2</v>
      </c>
      <c r="I10" s="77">
        <f t="shared" si="0"/>
        <v>0</v>
      </c>
      <c r="J10" s="4"/>
      <c r="K10" s="2"/>
      <c r="L10" s="1"/>
    </row>
    <row r="11" spans="1:12" ht="45.75" thickBot="1">
      <c r="A11" s="46">
        <v>1306</v>
      </c>
      <c r="B11" s="107" t="s">
        <v>121</v>
      </c>
      <c r="C11" s="48" t="s">
        <v>67</v>
      </c>
      <c r="D11" s="48"/>
      <c r="E11" s="110">
        <v>500</v>
      </c>
      <c r="F11" s="210"/>
      <c r="G11" s="108">
        <f t="shared" si="1"/>
        <v>0</v>
      </c>
      <c r="H11" s="78">
        <v>9.5000000000000001E-2</v>
      </c>
      <c r="I11" s="77">
        <f t="shared" si="0"/>
        <v>0</v>
      </c>
      <c r="J11" s="4"/>
      <c r="K11" s="2"/>
      <c r="L11" s="1"/>
    </row>
    <row r="12" spans="1:12" ht="45.75" thickBot="1">
      <c r="A12" s="73">
        <v>1301</v>
      </c>
      <c r="B12" s="80" t="s">
        <v>156</v>
      </c>
      <c r="C12" s="81" t="s">
        <v>67</v>
      </c>
      <c r="D12" s="81"/>
      <c r="E12" s="111">
        <v>250</v>
      </c>
      <c r="F12" s="209"/>
      <c r="G12" s="109">
        <f t="shared" si="1"/>
        <v>0</v>
      </c>
      <c r="H12" s="78">
        <v>9.5000000000000001E-2</v>
      </c>
      <c r="I12" s="77">
        <f t="shared" si="0"/>
        <v>0</v>
      </c>
      <c r="J12" s="4"/>
      <c r="K12" s="2"/>
      <c r="L12" s="1"/>
    </row>
    <row r="13" spans="1:12" ht="45.75" thickBot="1">
      <c r="A13" s="46">
        <v>1302</v>
      </c>
      <c r="B13" s="107" t="s">
        <v>122</v>
      </c>
      <c r="C13" s="48" t="s">
        <v>67</v>
      </c>
      <c r="D13" s="48"/>
      <c r="E13" s="111">
        <v>250</v>
      </c>
      <c r="F13" s="210"/>
      <c r="G13" s="108">
        <f t="shared" si="1"/>
        <v>0</v>
      </c>
      <c r="H13" s="78">
        <v>9.5000000000000001E-2</v>
      </c>
      <c r="I13" s="77">
        <f t="shared" si="0"/>
        <v>0</v>
      </c>
      <c r="J13" s="4"/>
      <c r="K13" s="2"/>
      <c r="L13" s="1"/>
    </row>
    <row r="14" spans="1:12" ht="45.75" thickBot="1">
      <c r="A14" s="46"/>
      <c r="B14" s="107" t="s">
        <v>136</v>
      </c>
      <c r="C14" s="48" t="s">
        <v>25</v>
      </c>
      <c r="D14" s="48"/>
      <c r="E14" s="111">
        <v>80</v>
      </c>
      <c r="F14" s="210"/>
      <c r="G14" s="108">
        <f t="shared" si="1"/>
        <v>0</v>
      </c>
      <c r="H14" s="78">
        <v>9.5000000000000001E-2</v>
      </c>
      <c r="I14" s="77">
        <f t="shared" si="0"/>
        <v>0</v>
      </c>
      <c r="J14" s="4"/>
      <c r="K14" s="2"/>
      <c r="L14" s="1"/>
    </row>
    <row r="15" spans="1:12" ht="30.75" thickBot="1">
      <c r="A15" s="73">
        <v>1316</v>
      </c>
      <c r="B15" s="80" t="s">
        <v>74</v>
      </c>
      <c r="C15" s="81" t="s">
        <v>67</v>
      </c>
      <c r="D15" s="81"/>
      <c r="E15" s="111">
        <v>400</v>
      </c>
      <c r="F15" s="210"/>
      <c r="G15" s="108">
        <f t="shared" si="1"/>
        <v>0</v>
      </c>
      <c r="H15" s="78">
        <v>9.5000000000000001E-2</v>
      </c>
      <c r="I15" s="77">
        <f t="shared" si="0"/>
        <v>0</v>
      </c>
      <c r="J15" s="4"/>
      <c r="K15" s="2"/>
      <c r="L15" s="1"/>
    </row>
    <row r="16" spans="1:12" ht="30.75" thickBot="1">
      <c r="A16" s="112">
        <v>1317</v>
      </c>
      <c r="B16" s="113" t="s">
        <v>75</v>
      </c>
      <c r="C16" s="114" t="s">
        <v>67</v>
      </c>
      <c r="D16" s="114"/>
      <c r="E16" s="115">
        <v>80</v>
      </c>
      <c r="F16" s="211"/>
      <c r="G16" s="116">
        <f t="shared" si="1"/>
        <v>0</v>
      </c>
      <c r="H16" s="78">
        <v>9.5000000000000001E-2</v>
      </c>
      <c r="I16" s="77">
        <f t="shared" si="0"/>
        <v>0</v>
      </c>
      <c r="K16" s="2"/>
      <c r="L16" s="1"/>
    </row>
    <row r="17" spans="1:12" ht="15.75" thickBot="1">
      <c r="A17" s="235" t="s">
        <v>124</v>
      </c>
      <c r="B17" s="236"/>
      <c r="C17" s="236"/>
      <c r="D17" s="236"/>
      <c r="E17" s="236"/>
      <c r="F17" s="236"/>
      <c r="G17" s="236"/>
      <c r="H17" s="236"/>
      <c r="I17" s="237"/>
      <c r="K17" s="2"/>
      <c r="L17" s="1"/>
    </row>
    <row r="18" spans="1:12" ht="75.75" thickBot="1">
      <c r="A18" s="73"/>
      <c r="B18" s="80" t="s">
        <v>127</v>
      </c>
      <c r="C18" s="81"/>
      <c r="D18" s="81"/>
      <c r="E18" s="105"/>
      <c r="F18" s="209"/>
      <c r="G18" s="109"/>
      <c r="H18" s="78"/>
      <c r="I18" s="77"/>
      <c r="K18" s="2"/>
      <c r="L18" s="1"/>
    </row>
    <row r="19" spans="1:12" ht="30.75" thickBot="1">
      <c r="A19" s="73"/>
      <c r="B19" s="107" t="s">
        <v>60</v>
      </c>
      <c r="C19" s="48" t="s">
        <v>61</v>
      </c>
      <c r="D19" s="48"/>
      <c r="E19" s="110">
        <v>12</v>
      </c>
      <c r="F19" s="210"/>
      <c r="G19" s="108">
        <f>E19*F19</f>
        <v>0</v>
      </c>
      <c r="H19" s="78">
        <v>0.22</v>
      </c>
      <c r="I19" s="77">
        <f t="shared" ref="I19:I32" si="2">G19+(G19*H19)</f>
        <v>0</v>
      </c>
      <c r="K19" s="2"/>
      <c r="L19" s="1"/>
    </row>
    <row r="20" spans="1:12" ht="45.75" thickBot="1">
      <c r="A20" s="73"/>
      <c r="B20" s="107" t="s">
        <v>141</v>
      </c>
      <c r="C20" s="48" t="s">
        <v>61</v>
      </c>
      <c r="D20" s="48"/>
      <c r="E20" s="110">
        <v>12</v>
      </c>
      <c r="F20" s="210"/>
      <c r="G20" s="108">
        <f>E20*F20</f>
        <v>0</v>
      </c>
      <c r="H20" s="78">
        <v>0.22</v>
      </c>
      <c r="I20" s="77">
        <f t="shared" si="2"/>
        <v>0</v>
      </c>
      <c r="K20" s="2"/>
      <c r="L20" s="1"/>
    </row>
    <row r="21" spans="1:12" s="13" customFormat="1" ht="75.75" thickBot="1">
      <c r="A21" s="46"/>
      <c r="B21" s="107" t="s">
        <v>62</v>
      </c>
      <c r="C21" s="48"/>
      <c r="D21" s="48"/>
      <c r="E21" s="110"/>
      <c r="F21" s="210"/>
      <c r="G21" s="108"/>
      <c r="H21" s="78"/>
      <c r="I21" s="77"/>
      <c r="K21" s="17"/>
      <c r="L21" s="18"/>
    </row>
    <row r="22" spans="1:12" s="13" customFormat="1" ht="16.5" thickBot="1">
      <c r="A22" s="46"/>
      <c r="B22" s="107" t="s">
        <v>64</v>
      </c>
      <c r="C22" s="48" t="s">
        <v>61</v>
      </c>
      <c r="D22" s="48"/>
      <c r="E22" s="110">
        <v>12</v>
      </c>
      <c r="F22" s="210"/>
      <c r="G22" s="108">
        <f>E22*F22</f>
        <v>0</v>
      </c>
      <c r="H22" s="78">
        <v>0.22</v>
      </c>
      <c r="I22" s="77">
        <f t="shared" si="2"/>
        <v>0</v>
      </c>
      <c r="K22" s="17"/>
      <c r="L22" s="18"/>
    </row>
    <row r="23" spans="1:12" s="13" customFormat="1" ht="16.5" thickBot="1">
      <c r="A23" s="46"/>
      <c r="B23" s="107" t="s">
        <v>63</v>
      </c>
      <c r="C23" s="48" t="s">
        <v>61</v>
      </c>
      <c r="D23" s="48"/>
      <c r="E23" s="110">
        <v>12</v>
      </c>
      <c r="F23" s="210"/>
      <c r="G23" s="108">
        <f>E23*F23</f>
        <v>0</v>
      </c>
      <c r="H23" s="78">
        <v>0.22</v>
      </c>
      <c r="I23" s="77">
        <f t="shared" si="2"/>
        <v>0</v>
      </c>
      <c r="K23" s="17"/>
      <c r="L23" s="18"/>
    </row>
    <row r="24" spans="1:12" ht="61.5" customHeight="1" thickBot="1">
      <c r="A24" s="73"/>
      <c r="B24" s="107" t="s">
        <v>135</v>
      </c>
      <c r="C24" s="48"/>
      <c r="D24" s="48"/>
      <c r="E24" s="48"/>
      <c r="F24" s="210"/>
      <c r="G24" s="108"/>
      <c r="H24" s="78"/>
      <c r="I24" s="77"/>
      <c r="K24" s="2"/>
      <c r="L24" s="1"/>
    </row>
    <row r="25" spans="1:12" ht="16.5" thickBot="1">
      <c r="A25" s="73"/>
      <c r="B25" s="107" t="s">
        <v>65</v>
      </c>
      <c r="C25" s="48" t="s">
        <v>67</v>
      </c>
      <c r="D25" s="48"/>
      <c r="E25" s="110">
        <v>12</v>
      </c>
      <c r="F25" s="210"/>
      <c r="G25" s="108">
        <f>E25*F25</f>
        <v>0</v>
      </c>
      <c r="H25" s="78">
        <v>0.22</v>
      </c>
      <c r="I25" s="77">
        <f t="shared" si="2"/>
        <v>0</v>
      </c>
      <c r="K25" s="2"/>
      <c r="L25" s="1"/>
    </row>
    <row r="26" spans="1:12" ht="16.5" thickBot="1">
      <c r="A26" s="73"/>
      <c r="B26" s="107" t="s">
        <v>66</v>
      </c>
      <c r="C26" s="48" t="s">
        <v>67</v>
      </c>
      <c r="D26" s="48"/>
      <c r="E26" s="110">
        <v>12</v>
      </c>
      <c r="F26" s="210"/>
      <c r="G26" s="108">
        <f>E26*F26</f>
        <v>0</v>
      </c>
      <c r="H26" s="78">
        <v>0.22</v>
      </c>
      <c r="I26" s="77">
        <f t="shared" si="2"/>
        <v>0</v>
      </c>
      <c r="K26" s="3"/>
      <c r="L26" s="1"/>
    </row>
    <row r="27" spans="1:12" s="13" customFormat="1" ht="60.75" thickBot="1">
      <c r="A27" s="73"/>
      <c r="B27" s="107" t="s">
        <v>68</v>
      </c>
      <c r="C27" s="48"/>
      <c r="D27" s="48"/>
      <c r="E27" s="46"/>
      <c r="F27" s="210"/>
      <c r="G27" s="108"/>
      <c r="H27" s="78"/>
      <c r="I27" s="77"/>
      <c r="K27" s="17"/>
      <c r="L27" s="18"/>
    </row>
    <row r="28" spans="1:12" s="13" customFormat="1" ht="16.5" thickBot="1">
      <c r="A28" s="73"/>
      <c r="B28" s="80" t="s">
        <v>65</v>
      </c>
      <c r="C28" s="81" t="s">
        <v>61</v>
      </c>
      <c r="D28" s="81"/>
      <c r="E28" s="111">
        <v>12</v>
      </c>
      <c r="F28" s="210"/>
      <c r="G28" s="108">
        <f>E28*F28</f>
        <v>0</v>
      </c>
      <c r="H28" s="78">
        <v>0.22</v>
      </c>
      <c r="I28" s="77">
        <f t="shared" si="2"/>
        <v>0</v>
      </c>
      <c r="K28" s="17"/>
      <c r="L28" s="18"/>
    </row>
    <row r="29" spans="1:12" s="13" customFormat="1" ht="16.5" thickBot="1">
      <c r="A29" s="73"/>
      <c r="B29" s="80" t="s">
        <v>66</v>
      </c>
      <c r="C29" s="81" t="s">
        <v>61</v>
      </c>
      <c r="D29" s="81"/>
      <c r="E29" s="111">
        <v>12</v>
      </c>
      <c r="F29" s="210"/>
      <c r="G29" s="108">
        <f>E29*F29</f>
        <v>0</v>
      </c>
      <c r="H29" s="78">
        <v>0.22</v>
      </c>
      <c r="I29" s="77">
        <f t="shared" si="2"/>
        <v>0</v>
      </c>
      <c r="K29" s="17"/>
      <c r="L29" s="18"/>
    </row>
    <row r="30" spans="1:12" s="13" customFormat="1" ht="30.75" thickBot="1">
      <c r="A30" s="73"/>
      <c r="B30" s="80" t="s">
        <v>69</v>
      </c>
      <c r="C30" s="81" t="s">
        <v>40</v>
      </c>
      <c r="D30" s="81"/>
      <c r="E30" s="111">
        <v>12</v>
      </c>
      <c r="F30" s="210"/>
      <c r="G30" s="108">
        <f>E30*F30</f>
        <v>0</v>
      </c>
      <c r="H30" s="78">
        <v>0.22</v>
      </c>
      <c r="I30" s="77">
        <f t="shared" si="2"/>
        <v>0</v>
      </c>
      <c r="K30" s="17"/>
      <c r="L30" s="18"/>
    </row>
    <row r="31" spans="1:12" ht="64.5" customHeight="1" thickBot="1">
      <c r="A31" s="73"/>
      <c r="B31" s="80" t="s">
        <v>126</v>
      </c>
      <c r="C31" s="48" t="s">
        <v>67</v>
      </c>
      <c r="D31" s="48"/>
      <c r="E31" s="110">
        <v>10</v>
      </c>
      <c r="F31" s="210"/>
      <c r="G31" s="108">
        <f>E31*F31</f>
        <v>0</v>
      </c>
      <c r="H31" s="78">
        <v>0.22</v>
      </c>
      <c r="I31" s="77">
        <f t="shared" si="2"/>
        <v>0</v>
      </c>
      <c r="K31" s="3"/>
      <c r="L31" s="1"/>
    </row>
    <row r="32" spans="1:12" ht="78" customHeight="1" thickBot="1">
      <c r="A32" s="73"/>
      <c r="B32" s="80" t="s">
        <v>125</v>
      </c>
      <c r="C32" s="48" t="s">
        <v>67</v>
      </c>
      <c r="D32" s="48"/>
      <c r="E32" s="110">
        <v>80</v>
      </c>
      <c r="F32" s="210"/>
      <c r="G32" s="108">
        <f>E32*F32</f>
        <v>0</v>
      </c>
      <c r="H32" s="78">
        <v>0.22</v>
      </c>
      <c r="I32" s="77">
        <f t="shared" si="2"/>
        <v>0</v>
      </c>
      <c r="K32" s="3"/>
      <c r="L32" s="1"/>
    </row>
    <row r="33" spans="1:12" ht="16.5" thickBot="1">
      <c r="A33" s="46"/>
      <c r="B33" s="107"/>
      <c r="C33" s="48"/>
      <c r="D33" s="48"/>
      <c r="E33" s="110"/>
      <c r="F33" s="117"/>
      <c r="G33" s="118"/>
      <c r="H33" s="118"/>
      <c r="I33" s="118"/>
      <c r="K33" s="2"/>
      <c r="L33" s="1"/>
    </row>
    <row r="34" spans="1:12" ht="32.25" thickBot="1">
      <c r="A34" s="46"/>
      <c r="B34" s="107"/>
      <c r="C34" s="48"/>
      <c r="D34" s="48"/>
      <c r="E34" s="110"/>
      <c r="F34" s="117" t="s">
        <v>99</v>
      </c>
      <c r="G34" s="109">
        <f>SUM(G8:G32)</f>
        <v>0</v>
      </c>
      <c r="H34" s="119" t="s">
        <v>146</v>
      </c>
      <c r="I34" s="109">
        <f>SUM(I8:I32)</f>
        <v>0</v>
      </c>
      <c r="K34" s="2"/>
      <c r="L34" s="1"/>
    </row>
    <row r="35" spans="1:12">
      <c r="K35" s="2"/>
      <c r="L35" s="1"/>
    </row>
  </sheetData>
  <sheetProtection password="CF4B" sheet="1" objects="1" scenarios="1"/>
  <mergeCells count="3">
    <mergeCell ref="A1:G1"/>
    <mergeCell ref="A4:I4"/>
    <mergeCell ref="A17:I17"/>
  </mergeCells>
  <conditionalFormatting sqref="K16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J26"/>
  <sheetViews>
    <sheetView zoomScale="85" zoomScaleNormal="85" zoomScalePageLayoutView="90" workbookViewId="0">
      <selection activeCell="M16" sqref="M16"/>
    </sheetView>
  </sheetViews>
  <sheetFormatPr defaultColWidth="8.85546875" defaultRowHeight="15"/>
  <cols>
    <col min="1" max="1" width="10.7109375" customWidth="1"/>
    <col min="2" max="2" width="36.7109375" customWidth="1"/>
    <col min="3" max="3" width="5.7109375" customWidth="1"/>
    <col min="4" max="4" width="3.7109375" customWidth="1"/>
    <col min="5" max="5" width="12.7109375" customWidth="1"/>
    <col min="6" max="9" width="14.7109375" customWidth="1"/>
  </cols>
  <sheetData>
    <row r="1" spans="1:10" ht="36.75" customHeight="1">
      <c r="A1" s="222" t="s">
        <v>111</v>
      </c>
      <c r="B1" s="241"/>
      <c r="C1" s="241"/>
      <c r="D1" s="241"/>
      <c r="E1" s="241"/>
      <c r="F1" s="241"/>
      <c r="G1" s="241"/>
      <c r="H1" s="39"/>
      <c r="I1" s="39"/>
    </row>
    <row r="2" spans="1:10" ht="30">
      <c r="A2" s="40" t="s">
        <v>0</v>
      </c>
      <c r="B2" s="41" t="s">
        <v>1</v>
      </c>
      <c r="C2" s="40" t="s">
        <v>2</v>
      </c>
      <c r="D2" s="42"/>
      <c r="E2" s="42" t="s">
        <v>114</v>
      </c>
      <c r="F2" s="42" t="s">
        <v>101</v>
      </c>
      <c r="G2" s="42" t="s">
        <v>27</v>
      </c>
      <c r="H2" s="42" t="s">
        <v>144</v>
      </c>
      <c r="I2" s="42" t="s">
        <v>145</v>
      </c>
    </row>
    <row r="3" spans="1:10" ht="15.75" thickBot="1">
      <c r="A3" s="68"/>
      <c r="B3" s="69"/>
      <c r="C3" s="68"/>
      <c r="D3" s="39"/>
      <c r="E3" s="120"/>
      <c r="F3" s="39"/>
      <c r="G3" s="39"/>
      <c r="H3" s="39"/>
      <c r="I3" s="39"/>
    </row>
    <row r="4" spans="1:10" ht="16.5" thickBot="1">
      <c r="A4" s="100">
        <v>1101</v>
      </c>
      <c r="B4" s="121" t="s">
        <v>119</v>
      </c>
      <c r="C4" s="100" t="s">
        <v>28</v>
      </c>
      <c r="D4" s="122"/>
      <c r="E4" s="122">
        <v>3000</v>
      </c>
      <c r="F4" s="212"/>
      <c r="G4" s="123">
        <f t="shared" ref="G4:G13" si="0">E4*F4</f>
        <v>0</v>
      </c>
      <c r="H4" s="78">
        <v>0.22</v>
      </c>
      <c r="I4" s="77">
        <f t="shared" ref="I4" si="1">G4+(G4*H4)</f>
        <v>0</v>
      </c>
      <c r="J4" s="1"/>
    </row>
    <row r="5" spans="1:10" s="34" customFormat="1" ht="16.5" thickBot="1">
      <c r="A5" s="124">
        <v>1101</v>
      </c>
      <c r="B5" s="125" t="s">
        <v>118</v>
      </c>
      <c r="C5" s="124" t="s">
        <v>28</v>
      </c>
      <c r="D5" s="126"/>
      <c r="E5" s="126">
        <v>5000</v>
      </c>
      <c r="F5" s="213"/>
      <c r="G5" s="127">
        <f t="shared" si="0"/>
        <v>0</v>
      </c>
      <c r="H5" s="128">
        <v>0.22</v>
      </c>
      <c r="I5" s="129">
        <f t="shared" ref="I5:I19" si="2">G5+(G5*H5)</f>
        <v>0</v>
      </c>
      <c r="J5" s="1"/>
    </row>
    <row r="6" spans="1:10" s="13" customFormat="1" ht="30.75" thickBot="1">
      <c r="A6" s="53">
        <v>2101</v>
      </c>
      <c r="B6" s="52" t="s">
        <v>137</v>
      </c>
      <c r="C6" s="51" t="s">
        <v>40</v>
      </c>
      <c r="D6" s="122"/>
      <c r="E6" s="122">
        <v>600</v>
      </c>
      <c r="F6" s="212"/>
      <c r="G6" s="123">
        <f t="shared" si="0"/>
        <v>0</v>
      </c>
      <c r="H6" s="78">
        <v>0.22</v>
      </c>
      <c r="I6" s="77">
        <f t="shared" si="2"/>
        <v>0</v>
      </c>
      <c r="J6" s="1"/>
    </row>
    <row r="7" spans="1:10" ht="32.25" customHeight="1" thickBot="1">
      <c r="A7" s="100">
        <v>3101</v>
      </c>
      <c r="B7" s="121" t="s">
        <v>31</v>
      </c>
      <c r="C7" s="100" t="s">
        <v>61</v>
      </c>
      <c r="D7" s="130"/>
      <c r="E7" s="130">
        <v>5000</v>
      </c>
      <c r="F7" s="212"/>
      <c r="G7" s="131">
        <f t="shared" si="0"/>
        <v>0</v>
      </c>
      <c r="H7" s="78">
        <v>0.22</v>
      </c>
      <c r="I7" s="77">
        <f t="shared" si="2"/>
        <v>0</v>
      </c>
      <c r="J7" s="1"/>
    </row>
    <row r="8" spans="1:10" ht="30.75" thickBot="1">
      <c r="A8" s="100">
        <v>3103</v>
      </c>
      <c r="B8" s="121" t="s">
        <v>32</v>
      </c>
      <c r="C8" s="100" t="s">
        <v>61</v>
      </c>
      <c r="D8" s="122"/>
      <c r="E8" s="122">
        <v>20</v>
      </c>
      <c r="F8" s="212"/>
      <c r="G8" s="131">
        <f t="shared" si="0"/>
        <v>0</v>
      </c>
      <c r="H8" s="78">
        <v>0.22</v>
      </c>
      <c r="I8" s="77">
        <f t="shared" si="2"/>
        <v>0</v>
      </c>
      <c r="J8" s="1"/>
    </row>
    <row r="9" spans="1:10" ht="30.75" thickBot="1">
      <c r="A9" s="100">
        <v>3201</v>
      </c>
      <c r="B9" s="121" t="s">
        <v>33</v>
      </c>
      <c r="C9" s="100" t="s">
        <v>40</v>
      </c>
      <c r="D9" s="122"/>
      <c r="E9" s="122">
        <v>250</v>
      </c>
      <c r="F9" s="214"/>
      <c r="G9" s="131">
        <f t="shared" si="0"/>
        <v>0</v>
      </c>
      <c r="H9" s="78">
        <v>9.5000000000000001E-2</v>
      </c>
      <c r="I9" s="77">
        <f t="shared" si="2"/>
        <v>0</v>
      </c>
      <c r="J9" s="1"/>
    </row>
    <row r="10" spans="1:10" s="13" customFormat="1" ht="30.75" thickBot="1">
      <c r="A10" s="53">
        <v>3202</v>
      </c>
      <c r="B10" s="52" t="s">
        <v>139</v>
      </c>
      <c r="C10" s="133" t="s">
        <v>8</v>
      </c>
      <c r="D10" s="122"/>
      <c r="E10" s="122">
        <v>10</v>
      </c>
      <c r="F10" s="212"/>
      <c r="G10" s="123">
        <f t="shared" si="0"/>
        <v>0</v>
      </c>
      <c r="H10" s="78">
        <v>0.22</v>
      </c>
      <c r="I10" s="77">
        <f t="shared" si="2"/>
        <v>0</v>
      </c>
      <c r="J10" s="1"/>
    </row>
    <row r="11" spans="1:10" ht="30" customHeight="1" thickBot="1">
      <c r="A11" s="100">
        <v>3204</v>
      </c>
      <c r="B11" s="121" t="s">
        <v>34</v>
      </c>
      <c r="C11" s="100" t="s">
        <v>37</v>
      </c>
      <c r="D11" s="130"/>
      <c r="E11" s="130">
        <v>5000</v>
      </c>
      <c r="F11" s="214"/>
      <c r="G11" s="131">
        <f t="shared" si="0"/>
        <v>0</v>
      </c>
      <c r="H11" s="78">
        <v>9.5000000000000001E-2</v>
      </c>
      <c r="I11" s="77">
        <f t="shared" si="2"/>
        <v>0</v>
      </c>
      <c r="J11" s="1"/>
    </row>
    <row r="12" spans="1:10" ht="33.75" customHeight="1" thickBot="1">
      <c r="A12" s="100" t="s">
        <v>35</v>
      </c>
      <c r="B12" s="121" t="s">
        <v>36</v>
      </c>
      <c r="C12" s="100" t="s">
        <v>37</v>
      </c>
      <c r="D12" s="122"/>
      <c r="E12" s="122">
        <v>75</v>
      </c>
      <c r="F12" s="212"/>
      <c r="G12" s="123">
        <f t="shared" si="0"/>
        <v>0</v>
      </c>
      <c r="H12" s="78">
        <v>9.5000000000000001E-2</v>
      </c>
      <c r="I12" s="77">
        <f t="shared" si="2"/>
        <v>0</v>
      </c>
      <c r="J12" s="1"/>
    </row>
    <row r="13" spans="1:10" ht="30.75" thickBot="1">
      <c r="A13" s="100" t="s">
        <v>38</v>
      </c>
      <c r="B13" s="121" t="s">
        <v>39</v>
      </c>
      <c r="C13" s="100" t="s">
        <v>40</v>
      </c>
      <c r="D13" s="130"/>
      <c r="E13" s="130">
        <v>75000</v>
      </c>
      <c r="F13" s="214"/>
      <c r="G13" s="131">
        <f t="shared" si="0"/>
        <v>0</v>
      </c>
      <c r="H13" s="78">
        <v>9.5000000000000001E-2</v>
      </c>
      <c r="I13" s="77">
        <f t="shared" si="2"/>
        <v>0</v>
      </c>
      <c r="J13" s="1"/>
    </row>
    <row r="14" spans="1:10" ht="30.75" customHeight="1" thickBot="1">
      <c r="A14" s="100">
        <v>3206</v>
      </c>
      <c r="B14" s="121" t="s">
        <v>142</v>
      </c>
      <c r="C14" s="100" t="s">
        <v>37</v>
      </c>
      <c r="D14" s="122"/>
      <c r="E14" s="122">
        <v>125</v>
      </c>
      <c r="F14" s="214"/>
      <c r="G14" s="131">
        <f t="shared" ref="G14:G19" si="3">E14*F14</f>
        <v>0</v>
      </c>
      <c r="H14" s="78">
        <v>9.5000000000000001E-2</v>
      </c>
      <c r="I14" s="77">
        <f t="shared" si="2"/>
        <v>0</v>
      </c>
      <c r="J14" s="1"/>
    </row>
    <row r="15" spans="1:10" ht="32.25" customHeight="1" thickBot="1">
      <c r="A15" s="100">
        <v>3208</v>
      </c>
      <c r="B15" s="125" t="s">
        <v>41</v>
      </c>
      <c r="C15" s="100" t="s">
        <v>37</v>
      </c>
      <c r="D15" s="130"/>
      <c r="E15" s="130">
        <v>1250</v>
      </c>
      <c r="F15" s="212"/>
      <c r="G15" s="123">
        <f t="shared" si="3"/>
        <v>0</v>
      </c>
      <c r="H15" s="78">
        <v>9.5000000000000001E-2</v>
      </c>
      <c r="I15" s="77">
        <f t="shared" si="2"/>
        <v>0</v>
      </c>
      <c r="J15" s="1"/>
    </row>
    <row r="16" spans="1:10" ht="30.75" thickBot="1">
      <c r="A16" s="100" t="s">
        <v>42</v>
      </c>
      <c r="B16" s="121" t="s">
        <v>43</v>
      </c>
      <c r="C16" s="100" t="s">
        <v>37</v>
      </c>
      <c r="D16" s="122"/>
      <c r="E16" s="122">
        <v>125</v>
      </c>
      <c r="F16" s="212"/>
      <c r="G16" s="131">
        <f t="shared" si="3"/>
        <v>0</v>
      </c>
      <c r="H16" s="78">
        <v>9.5000000000000001E-2</v>
      </c>
      <c r="I16" s="77">
        <f t="shared" si="2"/>
        <v>0</v>
      </c>
      <c r="J16" s="1"/>
    </row>
    <row r="17" spans="1:10" ht="30.75" thickBot="1">
      <c r="A17" s="100" t="s">
        <v>44</v>
      </c>
      <c r="B17" s="121" t="s">
        <v>45</v>
      </c>
      <c r="C17" s="100" t="s">
        <v>40</v>
      </c>
      <c r="D17" s="130"/>
      <c r="E17" s="130">
        <v>50000</v>
      </c>
      <c r="F17" s="214"/>
      <c r="G17" s="131">
        <f t="shared" si="3"/>
        <v>0</v>
      </c>
      <c r="H17" s="78">
        <v>9.5000000000000001E-2</v>
      </c>
      <c r="I17" s="77">
        <f t="shared" si="2"/>
        <v>0</v>
      </c>
      <c r="J17" s="1"/>
    </row>
    <row r="18" spans="1:10" ht="16.5" thickBot="1">
      <c r="A18" s="100">
        <v>3301</v>
      </c>
      <c r="B18" s="121" t="s">
        <v>46</v>
      </c>
      <c r="C18" s="100" t="s">
        <v>61</v>
      </c>
      <c r="D18" s="122"/>
      <c r="E18" s="122">
        <v>5000</v>
      </c>
      <c r="F18" s="214"/>
      <c r="G18" s="131">
        <f t="shared" si="3"/>
        <v>0</v>
      </c>
      <c r="H18" s="78">
        <v>0.22</v>
      </c>
      <c r="I18" s="77">
        <f t="shared" si="2"/>
        <v>0</v>
      </c>
      <c r="J18" s="1"/>
    </row>
    <row r="19" spans="1:10" ht="30.75" thickBot="1">
      <c r="A19" s="100">
        <v>3303</v>
      </c>
      <c r="B19" s="121" t="s">
        <v>47</v>
      </c>
      <c r="C19" s="100" t="s">
        <v>61</v>
      </c>
      <c r="D19" s="122"/>
      <c r="E19" s="122">
        <v>20</v>
      </c>
      <c r="F19" s="214"/>
      <c r="G19" s="131">
        <f t="shared" si="3"/>
        <v>0</v>
      </c>
      <c r="H19" s="78">
        <v>0.22</v>
      </c>
      <c r="I19" s="77">
        <f t="shared" si="2"/>
        <v>0</v>
      </c>
      <c r="J19" s="1"/>
    </row>
    <row r="20" spans="1:10" ht="16.5" thickBot="1">
      <c r="A20" s="134"/>
      <c r="B20" s="135"/>
      <c r="C20" s="134"/>
      <c r="D20" s="136"/>
      <c r="E20" s="137"/>
      <c r="F20" s="138"/>
      <c r="G20" s="139"/>
      <c r="H20" s="139"/>
      <c r="I20" s="139"/>
      <c r="J20" s="1"/>
    </row>
    <row r="21" spans="1:10" ht="15.75" thickBot="1">
      <c r="A21" s="235" t="s">
        <v>15</v>
      </c>
      <c r="B21" s="236"/>
      <c r="C21" s="236"/>
      <c r="D21" s="236"/>
      <c r="E21" s="236"/>
      <c r="F21" s="236"/>
      <c r="G21" s="236"/>
      <c r="H21" s="236"/>
      <c r="I21" s="237"/>
      <c r="J21" s="1"/>
    </row>
    <row r="22" spans="1:10" ht="15.75" thickBot="1">
      <c r="A22" s="140"/>
      <c r="B22" s="141" t="s">
        <v>51</v>
      </c>
      <c r="C22" s="73" t="s">
        <v>52</v>
      </c>
      <c r="D22" s="142"/>
      <c r="E22" s="143">
        <v>400</v>
      </c>
      <c r="F22" s="215"/>
      <c r="G22" s="144">
        <f>E22*F22</f>
        <v>0</v>
      </c>
      <c r="H22" s="128">
        <v>0.22</v>
      </c>
      <c r="I22" s="129">
        <f t="shared" ref="I22:I24" si="4">G22+(G22*H22)</f>
        <v>0</v>
      </c>
      <c r="J22" s="1"/>
    </row>
    <row r="23" spans="1:10" ht="15.75" thickBot="1">
      <c r="A23" s="145"/>
      <c r="B23" s="125" t="s">
        <v>53</v>
      </c>
      <c r="C23" s="124" t="s">
        <v>25</v>
      </c>
      <c r="D23" s="146"/>
      <c r="E23" s="126">
        <v>120</v>
      </c>
      <c r="F23" s="37"/>
      <c r="G23" s="127">
        <f>E23*F23</f>
        <v>0</v>
      </c>
      <c r="H23" s="128">
        <v>0.22</v>
      </c>
      <c r="I23" s="129">
        <f t="shared" si="4"/>
        <v>0</v>
      </c>
      <c r="J23" s="1"/>
    </row>
    <row r="24" spans="1:10" ht="15.75" thickBot="1">
      <c r="A24" s="145" t="s">
        <v>162</v>
      </c>
      <c r="B24" s="125" t="s">
        <v>54</v>
      </c>
      <c r="C24" s="124" t="s">
        <v>25</v>
      </c>
      <c r="D24" s="146"/>
      <c r="E24" s="126">
        <v>25</v>
      </c>
      <c r="F24" s="37"/>
      <c r="G24" s="127">
        <f>E24*F24</f>
        <v>0</v>
      </c>
      <c r="H24" s="128">
        <v>0.22</v>
      </c>
      <c r="I24" s="129">
        <f t="shared" si="4"/>
        <v>0</v>
      </c>
      <c r="J24" s="1"/>
    </row>
    <row r="25" spans="1:10" ht="15.75" thickBot="1">
      <c r="A25" s="100"/>
      <c r="B25" s="121"/>
      <c r="C25" s="100"/>
      <c r="D25" s="147"/>
      <c r="E25" s="148"/>
      <c r="F25" s="149"/>
      <c r="G25" s="150"/>
      <c r="H25" s="150"/>
      <c r="I25" s="150"/>
      <c r="J25" s="1"/>
    </row>
    <row r="26" spans="1:10" ht="32.25" thickBot="1">
      <c r="A26" s="150"/>
      <c r="B26" s="150"/>
      <c r="C26" s="150"/>
      <c r="D26" s="150"/>
      <c r="E26" s="150"/>
      <c r="F26" s="117" t="s">
        <v>99</v>
      </c>
      <c r="G26" s="131">
        <f>SUM(G4:G24)</f>
        <v>0</v>
      </c>
      <c r="H26" s="151" t="s">
        <v>146</v>
      </c>
      <c r="I26" s="131">
        <f>SUM(I4:I24)</f>
        <v>0</v>
      </c>
    </row>
  </sheetData>
  <sheetProtection password="CF4B" sheet="1" objects="1" scenarios="1"/>
  <mergeCells count="2">
    <mergeCell ref="A1:G1"/>
    <mergeCell ref="A21:I2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J46"/>
  <sheetViews>
    <sheetView view="pageBreakPreview" zoomScale="90" zoomScaleSheetLayoutView="90" workbookViewId="0">
      <selection activeCell="F23" sqref="F23:F36"/>
    </sheetView>
  </sheetViews>
  <sheetFormatPr defaultColWidth="8.85546875" defaultRowHeight="15"/>
  <cols>
    <col min="1" max="1" width="10.7109375" customWidth="1"/>
    <col min="2" max="2" width="36.7109375" customWidth="1"/>
    <col min="3" max="3" width="5.7109375" customWidth="1"/>
    <col min="4" max="4" width="3.7109375" customWidth="1"/>
    <col min="5" max="5" width="12.7109375" customWidth="1"/>
    <col min="6" max="9" width="14.7109375" customWidth="1"/>
  </cols>
  <sheetData>
    <row r="1" spans="1:10" ht="36.75" customHeight="1">
      <c r="A1" s="222" t="s">
        <v>129</v>
      </c>
      <c r="B1" s="222"/>
      <c r="C1" s="222"/>
      <c r="D1" s="222"/>
      <c r="E1" s="222"/>
      <c r="F1" s="223"/>
      <c r="G1" s="223"/>
      <c r="H1" s="39"/>
      <c r="I1" s="39"/>
    </row>
    <row r="2" spans="1:10" ht="30">
      <c r="A2" s="40" t="s">
        <v>0</v>
      </c>
      <c r="B2" s="41" t="s">
        <v>1</v>
      </c>
      <c r="C2" s="40" t="s">
        <v>2</v>
      </c>
      <c r="D2" s="42"/>
      <c r="E2" s="42" t="s">
        <v>55</v>
      </c>
      <c r="F2" s="42" t="s">
        <v>101</v>
      </c>
      <c r="G2" s="42" t="s">
        <v>27</v>
      </c>
      <c r="H2" s="42" t="s">
        <v>144</v>
      </c>
      <c r="I2" s="42" t="s">
        <v>145</v>
      </c>
    </row>
    <row r="3" spans="1:10" ht="15.75" thickBot="1">
      <c r="A3" s="43"/>
      <c r="B3" s="44"/>
      <c r="C3" s="43"/>
      <c r="D3" s="45"/>
      <c r="E3" s="45"/>
      <c r="F3" s="45"/>
      <c r="G3" s="45"/>
      <c r="H3" s="45"/>
      <c r="I3" s="45"/>
    </row>
    <row r="4" spans="1:10" ht="15.75" thickBot="1">
      <c r="A4" s="242" t="s">
        <v>106</v>
      </c>
      <c r="B4" s="243"/>
      <c r="C4" s="243"/>
      <c r="D4" s="243"/>
      <c r="E4" s="243"/>
      <c r="F4" s="243"/>
      <c r="G4" s="243"/>
      <c r="H4" s="243"/>
      <c r="I4" s="244"/>
      <c r="J4" s="1"/>
    </row>
    <row r="5" spans="1:10" ht="30.75" thickBot="1">
      <c r="A5" s="46">
        <v>1101</v>
      </c>
      <c r="B5" s="47" t="s">
        <v>149</v>
      </c>
      <c r="C5" s="48" t="s">
        <v>37</v>
      </c>
      <c r="D5" s="152"/>
      <c r="E5" s="152">
        <v>7000</v>
      </c>
      <c r="F5" s="216"/>
      <c r="G5" s="153">
        <f t="shared" ref="G5:G10" si="0">E5*F5</f>
        <v>0</v>
      </c>
      <c r="H5" s="78">
        <v>0.22</v>
      </c>
      <c r="I5" s="77">
        <f t="shared" ref="I5" si="1">G5+(G5*H5)</f>
        <v>0</v>
      </c>
      <c r="J5" s="1"/>
    </row>
    <row r="6" spans="1:10" ht="45.75" thickBot="1">
      <c r="A6" s="51">
        <v>1101</v>
      </c>
      <c r="B6" s="62" t="s">
        <v>107</v>
      </c>
      <c r="C6" s="53" t="s">
        <v>37</v>
      </c>
      <c r="D6" s="122"/>
      <c r="E6" s="122">
        <v>875</v>
      </c>
      <c r="F6" s="212"/>
      <c r="G6" s="123">
        <f t="shared" si="0"/>
        <v>0</v>
      </c>
      <c r="H6" s="78">
        <v>0.22</v>
      </c>
      <c r="I6" s="77">
        <f t="shared" ref="I6:I10" si="2">G6+(G6*H6)</f>
        <v>0</v>
      </c>
      <c r="J6" s="1"/>
    </row>
    <row r="7" spans="1:10" ht="60.75" thickBot="1">
      <c r="A7" s="51">
        <v>2101</v>
      </c>
      <c r="B7" s="52" t="s">
        <v>105</v>
      </c>
      <c r="C7" s="53" t="s">
        <v>40</v>
      </c>
      <c r="D7" s="122"/>
      <c r="E7" s="130">
        <v>12500</v>
      </c>
      <c r="F7" s="212"/>
      <c r="G7" s="123">
        <f t="shared" si="0"/>
        <v>0</v>
      </c>
      <c r="H7" s="78">
        <v>0.22</v>
      </c>
      <c r="I7" s="77">
        <f t="shared" si="2"/>
        <v>0</v>
      </c>
      <c r="J7" s="1"/>
    </row>
    <row r="8" spans="1:10" ht="60.75" thickBot="1">
      <c r="A8" s="51">
        <v>2106</v>
      </c>
      <c r="B8" s="52" t="s">
        <v>132</v>
      </c>
      <c r="C8" s="53" t="s">
        <v>40</v>
      </c>
      <c r="D8" s="122"/>
      <c r="E8" s="130">
        <v>12500</v>
      </c>
      <c r="F8" s="212"/>
      <c r="G8" s="123">
        <f t="shared" si="0"/>
        <v>0</v>
      </c>
      <c r="H8" s="78">
        <v>0.22</v>
      </c>
      <c r="I8" s="77">
        <f t="shared" si="2"/>
        <v>0</v>
      </c>
      <c r="J8" s="1"/>
    </row>
    <row r="9" spans="1:10" ht="45.75" thickBot="1">
      <c r="A9" s="51">
        <v>1502</v>
      </c>
      <c r="B9" s="52" t="s">
        <v>104</v>
      </c>
      <c r="C9" s="53" t="s">
        <v>96</v>
      </c>
      <c r="D9" s="122"/>
      <c r="E9" s="130">
        <v>12500</v>
      </c>
      <c r="F9" s="212"/>
      <c r="G9" s="123">
        <f t="shared" si="0"/>
        <v>0</v>
      </c>
      <c r="H9" s="78">
        <v>0.22</v>
      </c>
      <c r="I9" s="77">
        <f t="shared" si="2"/>
        <v>0</v>
      </c>
      <c r="J9" s="1"/>
    </row>
    <row r="10" spans="1:10" ht="45.75" thickBot="1">
      <c r="A10" s="51">
        <v>1501</v>
      </c>
      <c r="B10" s="52" t="s">
        <v>103</v>
      </c>
      <c r="C10" s="53" t="s">
        <v>96</v>
      </c>
      <c r="D10" s="122"/>
      <c r="E10" s="130">
        <v>12500</v>
      </c>
      <c r="F10" s="212"/>
      <c r="G10" s="123">
        <f t="shared" si="0"/>
        <v>0</v>
      </c>
      <c r="H10" s="78">
        <v>0.22</v>
      </c>
      <c r="I10" s="77">
        <f t="shared" si="2"/>
        <v>0</v>
      </c>
      <c r="J10" s="1"/>
    </row>
    <row r="11" spans="1:10" ht="15.75" thickBot="1">
      <c r="A11" s="134"/>
      <c r="B11" s="135"/>
      <c r="C11" s="134"/>
      <c r="D11" s="154"/>
      <c r="E11" s="136"/>
      <c r="F11" s="155"/>
      <c r="G11" s="155"/>
      <c r="H11" s="155"/>
      <c r="I11" s="155"/>
      <c r="J11" s="1"/>
    </row>
    <row r="12" spans="1:10" ht="15.75" thickBot="1">
      <c r="A12" s="235" t="s">
        <v>3</v>
      </c>
      <c r="B12" s="236"/>
      <c r="C12" s="236"/>
      <c r="D12" s="236"/>
      <c r="E12" s="236"/>
      <c r="F12" s="236"/>
      <c r="G12" s="236"/>
      <c r="H12" s="236"/>
      <c r="I12" s="237"/>
      <c r="J12" s="1"/>
    </row>
    <row r="13" spans="1:10" ht="15.75" thickBot="1">
      <c r="A13" s="140" t="s">
        <v>153</v>
      </c>
      <c r="B13" s="156" t="s">
        <v>4</v>
      </c>
      <c r="C13" s="157" t="s">
        <v>5</v>
      </c>
      <c r="D13" s="158"/>
      <c r="E13" s="152">
        <v>2500</v>
      </c>
      <c r="F13" s="26"/>
      <c r="G13" s="159">
        <f>E13*F13</f>
        <v>0</v>
      </c>
      <c r="H13" s="78">
        <v>0.22</v>
      </c>
      <c r="I13" s="77">
        <f t="shared" ref="I13:I20" si="3">G13+(G13*H13)</f>
        <v>0</v>
      </c>
      <c r="J13" s="1"/>
    </row>
    <row r="14" spans="1:10" ht="15.75" thickBot="1">
      <c r="A14" s="140" t="s">
        <v>157</v>
      </c>
      <c r="B14" s="156" t="s">
        <v>6</v>
      </c>
      <c r="C14" s="157" t="s">
        <v>5</v>
      </c>
      <c r="D14" s="158"/>
      <c r="E14" s="152">
        <v>125</v>
      </c>
      <c r="F14" s="25"/>
      <c r="G14" s="160">
        <f t="shared" ref="G14:G18" si="4">E14*F14</f>
        <v>0</v>
      </c>
      <c r="H14" s="78">
        <v>0.22</v>
      </c>
      <c r="I14" s="77">
        <f t="shared" si="3"/>
        <v>0</v>
      </c>
      <c r="J14" s="1"/>
    </row>
    <row r="15" spans="1:10" ht="15.75" thickBot="1">
      <c r="A15" s="161" t="s">
        <v>158</v>
      </c>
      <c r="B15" s="162" t="s">
        <v>7</v>
      </c>
      <c r="C15" s="163" t="s">
        <v>5</v>
      </c>
      <c r="D15" s="164"/>
      <c r="E15" s="165">
        <v>125</v>
      </c>
      <c r="F15" s="38"/>
      <c r="G15" s="166">
        <f t="shared" si="4"/>
        <v>0</v>
      </c>
      <c r="H15" s="167">
        <v>0.22</v>
      </c>
      <c r="I15" s="168">
        <f t="shared" si="3"/>
        <v>0</v>
      </c>
      <c r="J15" s="1"/>
    </row>
    <row r="16" spans="1:10" ht="15.75" thickBot="1">
      <c r="A16" s="235" t="s">
        <v>15</v>
      </c>
      <c r="B16" s="236"/>
      <c r="C16" s="236"/>
      <c r="D16" s="236"/>
      <c r="E16" s="236"/>
      <c r="F16" s="236"/>
      <c r="G16" s="236"/>
      <c r="H16" s="236"/>
      <c r="I16" s="237"/>
      <c r="J16" s="1"/>
    </row>
    <row r="17" spans="1:10" ht="15.75" thickBot="1">
      <c r="A17" s="169" t="s">
        <v>161</v>
      </c>
      <c r="B17" s="170" t="s">
        <v>24</v>
      </c>
      <c r="C17" s="79" t="s">
        <v>25</v>
      </c>
      <c r="D17" s="158"/>
      <c r="E17" s="152">
        <v>50</v>
      </c>
      <c r="F17" s="29"/>
      <c r="G17" s="171">
        <f t="shared" si="4"/>
        <v>0</v>
      </c>
      <c r="H17" s="78">
        <v>0.22</v>
      </c>
      <c r="I17" s="77">
        <f t="shared" si="3"/>
        <v>0</v>
      </c>
      <c r="J17" s="1"/>
    </row>
    <row r="18" spans="1:10" ht="30.75" thickBot="1">
      <c r="A18" s="145" t="s">
        <v>162</v>
      </c>
      <c r="B18" s="121" t="s">
        <v>26</v>
      </c>
      <c r="C18" s="100" t="s">
        <v>25</v>
      </c>
      <c r="D18" s="147"/>
      <c r="E18" s="122">
        <v>500</v>
      </c>
      <c r="F18" s="28"/>
      <c r="G18" s="172">
        <f t="shared" si="4"/>
        <v>0</v>
      </c>
      <c r="H18" s="78">
        <v>0.22</v>
      </c>
      <c r="I18" s="77">
        <f t="shared" si="3"/>
        <v>0</v>
      </c>
      <c r="J18" s="1"/>
    </row>
    <row r="19" spans="1:10" ht="30.75" thickBot="1">
      <c r="A19" s="145" t="s">
        <v>160</v>
      </c>
      <c r="B19" s="121" t="s">
        <v>133</v>
      </c>
      <c r="C19" s="100" t="s">
        <v>25</v>
      </c>
      <c r="D19" s="147"/>
      <c r="E19" s="122">
        <v>250</v>
      </c>
      <c r="F19" s="28"/>
      <c r="G19" s="172">
        <f t="shared" ref="G19" si="5">E19*F19</f>
        <v>0</v>
      </c>
      <c r="H19" s="78">
        <v>0.22</v>
      </c>
      <c r="I19" s="77">
        <f t="shared" si="3"/>
        <v>0</v>
      </c>
      <c r="J19" s="1"/>
    </row>
    <row r="20" spans="1:10" ht="30.75" thickBot="1">
      <c r="A20" s="145" t="s">
        <v>162</v>
      </c>
      <c r="B20" s="121" t="s">
        <v>163</v>
      </c>
      <c r="C20" s="53" t="s">
        <v>25</v>
      </c>
      <c r="D20" s="122"/>
      <c r="E20" s="130">
        <v>1200</v>
      </c>
      <c r="F20" s="212"/>
      <c r="G20" s="173">
        <f>E20*F20</f>
        <v>0</v>
      </c>
      <c r="H20" s="78">
        <v>0.22</v>
      </c>
      <c r="I20" s="77">
        <f t="shared" si="3"/>
        <v>0</v>
      </c>
      <c r="J20" s="1"/>
    </row>
    <row r="21" spans="1:10" ht="16.5" thickBot="1">
      <c r="A21" s="134"/>
      <c r="B21" s="135"/>
      <c r="C21" s="174"/>
      <c r="D21" s="154"/>
      <c r="E21" s="175"/>
      <c r="F21" s="138"/>
      <c r="G21" s="176"/>
      <c r="H21" s="176"/>
      <c r="I21" s="176"/>
      <c r="J21" s="1"/>
    </row>
    <row r="22" spans="1:10" ht="31.5" customHeight="1" thickBot="1">
      <c r="A22" s="224" t="s">
        <v>131</v>
      </c>
      <c r="B22" s="245"/>
      <c r="C22" s="245"/>
      <c r="D22" s="245"/>
      <c r="E22" s="245"/>
      <c r="F22" s="245"/>
      <c r="G22" s="245"/>
      <c r="H22" s="245"/>
      <c r="I22" s="246"/>
      <c r="J22" s="1"/>
    </row>
    <row r="23" spans="1:10" ht="30.75" thickBot="1">
      <c r="A23" s="83"/>
      <c r="B23" s="156" t="s">
        <v>9</v>
      </c>
      <c r="C23" s="157" t="s">
        <v>5</v>
      </c>
      <c r="D23" s="158"/>
      <c r="E23" s="143">
        <v>12</v>
      </c>
      <c r="F23" s="30"/>
      <c r="G23" s="177">
        <f t="shared" ref="G23:G25" si="6">E23*F23</f>
        <v>0</v>
      </c>
      <c r="H23" s="78">
        <v>0.22</v>
      </c>
      <c r="I23" s="77">
        <f t="shared" ref="I23:I36" si="7">G23+(G23*H23)</f>
        <v>0</v>
      </c>
    </row>
    <row r="24" spans="1:10" ht="15.75" thickBot="1">
      <c r="A24" s="83" t="s">
        <v>164</v>
      </c>
      <c r="B24" s="156" t="s">
        <v>11</v>
      </c>
      <c r="C24" s="157" t="s">
        <v>5</v>
      </c>
      <c r="D24" s="158"/>
      <c r="E24" s="143">
        <v>10</v>
      </c>
      <c r="F24" s="27"/>
      <c r="G24" s="178">
        <f t="shared" si="6"/>
        <v>0</v>
      </c>
      <c r="H24" s="78">
        <v>0.22</v>
      </c>
      <c r="I24" s="77">
        <f t="shared" si="7"/>
        <v>0</v>
      </c>
    </row>
    <row r="25" spans="1:10" ht="15.75" thickBot="1">
      <c r="A25" s="83" t="s">
        <v>159</v>
      </c>
      <c r="B25" s="156" t="s">
        <v>13</v>
      </c>
      <c r="C25" s="157" t="s">
        <v>12</v>
      </c>
      <c r="D25" s="158"/>
      <c r="E25" s="143">
        <v>10</v>
      </c>
      <c r="F25" s="27"/>
      <c r="G25" s="178">
        <f t="shared" si="6"/>
        <v>0</v>
      </c>
      <c r="H25" s="78">
        <v>0.22</v>
      </c>
      <c r="I25" s="77">
        <f t="shared" si="7"/>
        <v>0</v>
      </c>
    </row>
    <row r="26" spans="1:10" ht="15.75" thickBot="1">
      <c r="A26" s="83" t="s">
        <v>166</v>
      </c>
      <c r="B26" s="156" t="s">
        <v>10</v>
      </c>
      <c r="C26" s="157" t="s">
        <v>5</v>
      </c>
      <c r="D26" s="158"/>
      <c r="E26" s="143">
        <v>50</v>
      </c>
      <c r="F26" s="27"/>
      <c r="G26" s="178">
        <f t="shared" ref="G26" si="8">E26*F26</f>
        <v>0</v>
      </c>
      <c r="H26" s="78">
        <v>0.22</v>
      </c>
      <c r="I26" s="77">
        <f t="shared" si="7"/>
        <v>0</v>
      </c>
    </row>
    <row r="27" spans="1:10" ht="15.75" thickBot="1">
      <c r="A27" s="83" t="s">
        <v>170</v>
      </c>
      <c r="B27" s="156" t="s">
        <v>14</v>
      </c>
      <c r="C27" s="157" t="s">
        <v>5</v>
      </c>
      <c r="D27" s="158"/>
      <c r="E27" s="143">
        <v>10</v>
      </c>
      <c r="F27" s="27"/>
      <c r="G27" s="178">
        <f t="shared" ref="G27" si="9">E27*F27</f>
        <v>0</v>
      </c>
      <c r="H27" s="78">
        <v>0.22</v>
      </c>
      <c r="I27" s="77">
        <f t="shared" si="7"/>
        <v>0</v>
      </c>
    </row>
    <row r="28" spans="1:10" ht="16.5" thickBot="1">
      <c r="A28" s="179" t="s">
        <v>157</v>
      </c>
      <c r="B28" s="52" t="s">
        <v>128</v>
      </c>
      <c r="C28" s="53" t="s">
        <v>12</v>
      </c>
      <c r="D28" s="53"/>
      <c r="E28" s="180">
        <v>10</v>
      </c>
      <c r="F28" s="217"/>
      <c r="G28" s="181">
        <f t="shared" ref="G28:G36" si="10">E28*F28</f>
        <v>0</v>
      </c>
      <c r="H28" s="78">
        <v>0.22</v>
      </c>
      <c r="I28" s="77">
        <f t="shared" si="7"/>
        <v>0</v>
      </c>
    </row>
    <row r="29" spans="1:10" ht="16.5" thickBot="1">
      <c r="A29" s="179" t="s">
        <v>167</v>
      </c>
      <c r="B29" s="52" t="s">
        <v>80</v>
      </c>
      <c r="C29" s="53" t="s">
        <v>12</v>
      </c>
      <c r="D29" s="53"/>
      <c r="E29" s="180">
        <v>10</v>
      </c>
      <c r="F29" s="217"/>
      <c r="G29" s="181">
        <f t="shared" si="10"/>
        <v>0</v>
      </c>
      <c r="H29" s="78">
        <v>0.22</v>
      </c>
      <c r="I29" s="77">
        <f t="shared" si="7"/>
        <v>0</v>
      </c>
    </row>
    <row r="30" spans="1:10" ht="16.5" thickBot="1">
      <c r="A30" s="179" t="s">
        <v>165</v>
      </c>
      <c r="B30" s="52" t="s">
        <v>81</v>
      </c>
      <c r="C30" s="53" t="s">
        <v>12</v>
      </c>
      <c r="D30" s="53"/>
      <c r="E30" s="180">
        <v>10</v>
      </c>
      <c r="F30" s="217"/>
      <c r="G30" s="181">
        <f t="shared" si="10"/>
        <v>0</v>
      </c>
      <c r="H30" s="78">
        <v>0.22</v>
      </c>
      <c r="I30" s="77">
        <f t="shared" si="7"/>
        <v>0</v>
      </c>
    </row>
    <row r="31" spans="1:10" ht="16.5" thickBot="1">
      <c r="A31" s="179" t="s">
        <v>165</v>
      </c>
      <c r="B31" s="52" t="s">
        <v>82</v>
      </c>
      <c r="C31" s="53" t="s">
        <v>12</v>
      </c>
      <c r="D31" s="53"/>
      <c r="E31" s="180">
        <v>10</v>
      </c>
      <c r="F31" s="217"/>
      <c r="G31" s="181">
        <f t="shared" si="10"/>
        <v>0</v>
      </c>
      <c r="H31" s="78">
        <v>0.22</v>
      </c>
      <c r="I31" s="77">
        <f t="shared" si="7"/>
        <v>0</v>
      </c>
    </row>
    <row r="32" spans="1:10" ht="16.5" thickBot="1">
      <c r="A32" s="179" t="s">
        <v>167</v>
      </c>
      <c r="B32" s="52" t="s">
        <v>83</v>
      </c>
      <c r="C32" s="53" t="s">
        <v>12</v>
      </c>
      <c r="D32" s="53"/>
      <c r="E32" s="180">
        <v>10</v>
      </c>
      <c r="F32" s="217"/>
      <c r="G32" s="181">
        <f t="shared" si="10"/>
        <v>0</v>
      </c>
      <c r="H32" s="78">
        <v>0.22</v>
      </c>
      <c r="I32" s="77">
        <f t="shared" si="7"/>
        <v>0</v>
      </c>
    </row>
    <row r="33" spans="1:9" ht="16.5" thickBot="1">
      <c r="A33" s="179" t="s">
        <v>168</v>
      </c>
      <c r="B33" s="52" t="s">
        <v>84</v>
      </c>
      <c r="C33" s="53" t="s">
        <v>12</v>
      </c>
      <c r="D33" s="53"/>
      <c r="E33" s="180">
        <v>10</v>
      </c>
      <c r="F33" s="217"/>
      <c r="G33" s="181">
        <f t="shared" si="10"/>
        <v>0</v>
      </c>
      <c r="H33" s="78">
        <v>0.22</v>
      </c>
      <c r="I33" s="77">
        <f t="shared" si="7"/>
        <v>0</v>
      </c>
    </row>
    <row r="34" spans="1:9" ht="16.5" thickBot="1">
      <c r="A34" s="179" t="s">
        <v>157</v>
      </c>
      <c r="B34" s="52" t="s">
        <v>85</v>
      </c>
      <c r="C34" s="53" t="s">
        <v>12</v>
      </c>
      <c r="D34" s="53"/>
      <c r="E34" s="180">
        <v>10</v>
      </c>
      <c r="F34" s="217"/>
      <c r="G34" s="181">
        <f t="shared" si="10"/>
        <v>0</v>
      </c>
      <c r="H34" s="78">
        <v>0.22</v>
      </c>
      <c r="I34" s="77">
        <f t="shared" si="7"/>
        <v>0</v>
      </c>
    </row>
    <row r="35" spans="1:9" ht="16.5" thickBot="1">
      <c r="A35" s="179" t="s">
        <v>169</v>
      </c>
      <c r="B35" s="52" t="s">
        <v>86</v>
      </c>
      <c r="C35" s="53" t="s">
        <v>12</v>
      </c>
      <c r="D35" s="53"/>
      <c r="E35" s="180">
        <v>10</v>
      </c>
      <c r="F35" s="217"/>
      <c r="G35" s="181">
        <f t="shared" si="10"/>
        <v>0</v>
      </c>
      <c r="H35" s="78">
        <v>0.22</v>
      </c>
      <c r="I35" s="77">
        <f t="shared" si="7"/>
        <v>0</v>
      </c>
    </row>
    <row r="36" spans="1:9" ht="16.5" thickBot="1">
      <c r="A36" s="179" t="s">
        <v>169</v>
      </c>
      <c r="B36" s="52" t="s">
        <v>87</v>
      </c>
      <c r="C36" s="53" t="s">
        <v>12</v>
      </c>
      <c r="D36" s="53"/>
      <c r="E36" s="180">
        <v>10</v>
      </c>
      <c r="F36" s="217"/>
      <c r="G36" s="181">
        <f t="shared" si="10"/>
        <v>0</v>
      </c>
      <c r="H36" s="78">
        <v>0.22</v>
      </c>
      <c r="I36" s="77">
        <f t="shared" si="7"/>
        <v>0</v>
      </c>
    </row>
    <row r="37" spans="1:9" ht="16.5" thickBot="1">
      <c r="A37" s="182"/>
      <c r="B37" s="121"/>
      <c r="C37" s="183"/>
      <c r="D37" s="147"/>
      <c r="E37" s="184"/>
      <c r="F37" s="132"/>
      <c r="G37" s="172"/>
      <c r="H37" s="172"/>
      <c r="I37" s="172"/>
    </row>
    <row r="38" spans="1:9" ht="32.25" thickBot="1">
      <c r="A38" s="150"/>
      <c r="B38" s="150"/>
      <c r="C38" s="150"/>
      <c r="D38" s="150"/>
      <c r="E38" s="150"/>
      <c r="F38" s="117" t="s">
        <v>99</v>
      </c>
      <c r="G38" s="172">
        <f>SUM(G5:G37)</f>
        <v>0</v>
      </c>
      <c r="H38" s="151" t="s">
        <v>146</v>
      </c>
      <c r="I38" s="172">
        <f>SUM(I5:I37)</f>
        <v>0</v>
      </c>
    </row>
    <row r="39" spans="1:9">
      <c r="A39" s="15"/>
      <c r="B39" s="15"/>
      <c r="C39" s="15"/>
      <c r="D39" s="15"/>
      <c r="E39" s="15"/>
      <c r="F39" s="15"/>
      <c r="G39" s="15"/>
      <c r="H39" s="33"/>
      <c r="I39" s="33"/>
    </row>
    <row r="40" spans="1:9">
      <c r="A40" s="15"/>
      <c r="B40" s="15"/>
      <c r="C40" s="15"/>
      <c r="D40" s="15"/>
      <c r="E40" s="15"/>
      <c r="F40" s="15"/>
      <c r="G40" s="15"/>
      <c r="H40" s="33"/>
      <c r="I40" s="33"/>
    </row>
    <row r="46" spans="1:9">
      <c r="A46" s="34"/>
      <c r="B46" s="34"/>
      <c r="C46" s="34"/>
      <c r="D46" s="34"/>
      <c r="E46" s="34"/>
      <c r="F46" s="34"/>
    </row>
  </sheetData>
  <sheetProtection password="CF4B" sheet="1" objects="1" scenarios="1"/>
  <mergeCells count="5">
    <mergeCell ref="A1:G1"/>
    <mergeCell ref="A4:I4"/>
    <mergeCell ref="A12:I12"/>
    <mergeCell ref="A22:I22"/>
    <mergeCell ref="A16:I16"/>
  </mergeCells>
  <pageMargins left="0.7" right="0.7" top="0.75" bottom="0.75" header="0.3" footer="0.3"/>
  <pageSetup paperSize="9" scale="69" orientation="portrait" r:id="rId1"/>
  <rowBreaks count="1" manualBreakCount="1">
    <brk id="20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REKAPITULACIJA</vt:lpstr>
      <vt:lpstr>čiščenje cest in parkirišč</vt:lpstr>
      <vt:lpstr>košnja trave</vt:lpstr>
      <vt:lpstr>barvanje označb</vt:lpstr>
      <vt:lpstr>vzdrževanje meteornih sistemov</vt:lpstr>
      <vt:lpstr>zimska služba</vt:lpstr>
      <vt:lpstr>pregledniško-interventna sluzba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primoz korbar</dc:creator>
  <cp:lastModifiedBy>Jure Benčina</cp:lastModifiedBy>
  <cp:lastPrinted>2020-12-23T09:29:27Z</cp:lastPrinted>
  <dcterms:created xsi:type="dcterms:W3CDTF">2020-03-17T10:42:07Z</dcterms:created>
  <dcterms:modified xsi:type="dcterms:W3CDTF">2020-12-23T09:51:15Z</dcterms:modified>
</cp:coreProperties>
</file>