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00" activeTab="0"/>
  </bookViews>
  <sheets>
    <sheet name="DOL-Rajhova-KUH+SANIT2021" sheetId="1" r:id="rId1"/>
    <sheet name="Sheet10" sheetId="2" r:id="rId2"/>
    <sheet name="Sheet11" sheetId="3" r:id="rId3"/>
    <sheet name="Sheet12" sheetId="4" r:id="rId4"/>
    <sheet name="Sheet13" sheetId="5" r:id="rId5"/>
    <sheet name="Sheet14" sheetId="6" r:id="rId6"/>
    <sheet name="Sheet15" sheetId="7" r:id="rId7"/>
    <sheet name="Sheet16" sheetId="8" r:id="rId8"/>
  </sheets>
  <definedNames>
    <definedName name="_xlnm.Print_Area" localSheetId="0">'DOL-Rajhova-KUH+SANIT2021'!$A$1:$H$448</definedName>
  </definedNames>
  <calcPr fullCalcOnLoad="1"/>
</workbook>
</file>

<file path=xl/sharedStrings.xml><?xml version="1.0" encoding="utf-8"?>
<sst xmlns="http://schemas.openxmlformats.org/spreadsheetml/2006/main" count="658" uniqueCount="252">
  <si>
    <t xml:space="preserve"> </t>
  </si>
  <si>
    <t>PRIPRAVLJALNA DELA</t>
  </si>
  <si>
    <t xml:space="preserve"> OBČINA DOL pri Ljubljani</t>
  </si>
  <si>
    <t>REKAPITULACIJA DEL</t>
  </si>
  <si>
    <t>RUŠITVENA in DEMONTAŽNA DELA</t>
  </si>
  <si>
    <t>SKUPAJ vsa dela:</t>
  </si>
  <si>
    <t>DDV po stopnji ZDDV</t>
  </si>
  <si>
    <t>SKUPAJ vsa dela z DDV:</t>
  </si>
  <si>
    <t>I</t>
  </si>
  <si>
    <t>II</t>
  </si>
  <si>
    <t>III</t>
  </si>
  <si>
    <t>IV</t>
  </si>
  <si>
    <t>V</t>
  </si>
  <si>
    <t xml:space="preserve"> Jure Benčina u.d.i.a.</t>
  </si>
  <si>
    <r>
      <t>Višji svetovalec</t>
    </r>
    <r>
      <rPr>
        <sz val="11"/>
        <rFont val="Times New Roman CE"/>
        <family val="0"/>
      </rPr>
      <t xml:space="preserve"> za gradbene zadeve in investicije</t>
    </r>
    <r>
      <rPr>
        <sz val="12"/>
        <rFont val="Times New Roman CE"/>
        <family val="0"/>
      </rPr>
      <t>:</t>
    </r>
  </si>
  <si>
    <t>kpl</t>
  </si>
  <si>
    <t>SKUPAJ:</t>
  </si>
  <si>
    <t>m3</t>
  </si>
  <si>
    <t>m2</t>
  </si>
  <si>
    <t xml:space="preserve">    Pripravil:  J.C. g.i.</t>
  </si>
  <si>
    <t>a</t>
  </si>
  <si>
    <t>PK delavec</t>
  </si>
  <si>
    <t>h</t>
  </si>
  <si>
    <t>b</t>
  </si>
  <si>
    <t>c</t>
  </si>
  <si>
    <t>d</t>
  </si>
  <si>
    <t>e</t>
  </si>
  <si>
    <t>f</t>
  </si>
  <si>
    <t>KV zidar</t>
  </si>
  <si>
    <t>VKV zidar</t>
  </si>
  <si>
    <t>delovodja</t>
  </si>
  <si>
    <t>kamion</t>
  </si>
  <si>
    <t>rovokopač</t>
  </si>
  <si>
    <t>ocena</t>
  </si>
  <si>
    <t>INVESTITOR:</t>
  </si>
  <si>
    <t xml:space="preserve"> IZVAJALEC:</t>
  </si>
  <si>
    <t>PROJEKTANT:</t>
  </si>
  <si>
    <r>
      <rPr>
        <b/>
        <i/>
        <sz val="16"/>
        <rFont val="Times New Roman CE"/>
        <family val="0"/>
      </rPr>
      <t xml:space="preserve">                     </t>
    </r>
    <r>
      <rPr>
        <b/>
        <i/>
        <u val="single"/>
        <sz val="16"/>
        <rFont val="Times New Roman CE"/>
        <family val="0"/>
      </rPr>
      <t>O B J E K T :</t>
    </r>
  </si>
  <si>
    <t>Navodilo za Ponudnika / Izvajalca del</t>
  </si>
  <si>
    <t>Razna manjša DELA v REŽIJI - dela predhodno dogovoriti z nadzornikom oz.investitorjem del</t>
  </si>
  <si>
    <t>Razna manjša kasnejša NEPREDVIDENA DELA - dela predhodno dogovoriti z nadzornikom oz.investitorjem del - predvidena ocena vrednosti tega poglavja del!</t>
  </si>
  <si>
    <t>INJEKTIRANJE in VHI</t>
  </si>
  <si>
    <t>VI</t>
  </si>
  <si>
    <t>VII</t>
  </si>
  <si>
    <t>VIII</t>
  </si>
  <si>
    <t>OBRTNIŠKA dela - Gipskartonska in Keramika</t>
  </si>
  <si>
    <t>OBRTNIŠKA dela - Pleskarska in Ostala</t>
  </si>
  <si>
    <t>PLESKARSKA DELA</t>
  </si>
  <si>
    <t>OSTALA Obrtniška dela</t>
  </si>
  <si>
    <t>GIPSKARTONSKA DELA</t>
  </si>
  <si>
    <t>KERAMIČARSKA DELA</t>
  </si>
  <si>
    <t>INJEKTIRANJE</t>
  </si>
  <si>
    <t>VHI OBJEKTA</t>
  </si>
  <si>
    <t>kg</t>
  </si>
  <si>
    <t>kom</t>
  </si>
  <si>
    <t>RUŠITVENA IN DEMONTAŽNA DELA</t>
  </si>
  <si>
    <t>Vsa zemeljska dela se obračunavajo v raščenem stanju izvedbe - brez upoštevanja eventualnih faktorjev razrahljanja ob nakladanju, zbijanja z utrjevanjem, komprimiranjem ipd.</t>
  </si>
  <si>
    <t>Okna</t>
  </si>
  <si>
    <t>Vrata</t>
  </si>
  <si>
    <t>Izvedba dobave in postavitve gradbiščne table z vsebino  v skladu s Pravilnikom; A4 ali A3 format v zaščitni PE foliji</t>
  </si>
  <si>
    <t>Izvedba Odločbe o imenovanju Odgovornega vodje gradbišča - OVG
in ali Odgovornega vodje posameznih del - OVPD v skladu z določili 14.člena GZ</t>
  </si>
  <si>
    <r>
      <t xml:space="preserve">Ponudnik / Izvajalec del vnese svoje </t>
    </r>
    <r>
      <rPr>
        <b/>
        <sz val="10"/>
        <rFont val="Times New Roman"/>
        <family val="1"/>
      </rPr>
      <t>cene po enoti</t>
    </r>
    <r>
      <rPr>
        <sz val="9"/>
        <rFont val="Times New Roman"/>
        <family val="1"/>
      </rPr>
      <t xml:space="preserve"> v siva polja </t>
    </r>
    <r>
      <rPr>
        <b/>
        <sz val="10"/>
        <rFont val="Times New Roman"/>
        <family val="1"/>
      </rPr>
      <t>kolone F</t>
    </r>
    <r>
      <rPr>
        <sz val="9"/>
        <rFont val="Times New Roman"/>
        <family val="1"/>
      </rPr>
      <t>, ostali izračun se izvede na osnovi nastavljenih Formul vključno končnega seštevka v Rekapitulaciji del.
Vse preostale celice so zaklenjene z geslom.</t>
    </r>
  </si>
  <si>
    <t>m</t>
  </si>
  <si>
    <t xml:space="preserve">m </t>
  </si>
  <si>
    <t>ročni špric na podlago zidakov za preprečitev izcejanja injekcijske mase</t>
  </si>
  <si>
    <t>ometavanje pasovno po končanju injektiranja z apneno malto z malenkostnim dodatkom belega cementa</t>
  </si>
  <si>
    <t>g</t>
  </si>
  <si>
    <t>c1</t>
  </si>
  <si>
    <t>obbetoniranje gencen WC školjk</t>
  </si>
  <si>
    <t>obdelava talnih sifonov po inštalaterski montaži</t>
  </si>
  <si>
    <t>obzidava raznih ventilacijskih mrežic ipd., predvsem v mokrih prostorih</t>
  </si>
  <si>
    <t>obzidava raznih inštalaterskih kontrolnih omaric velikosti cca 0,20-0,50m2/kom</t>
  </si>
  <si>
    <t>razni dilatacijski trakovi ipd., dolžine cca do 1m' (med mokrimi in ostalimi prostori ter med različnimi tlaki)</t>
  </si>
  <si>
    <t>razna manjša sidra teže cca 1-5kg/kom</t>
  </si>
  <si>
    <t>Ostala mizarska dela</t>
  </si>
  <si>
    <t>Izvedba raznih manjših zidarskih del, kompletno s pripravljalnimi in zaključnimi deli ter ostalimi spremljevalnimi in pomožnimi deli</t>
  </si>
  <si>
    <t>Izvedba ostalih pleskarskih del, kompletno s pripravo podlage, predpremazom in zaključnimi sloji v notranjosti in zunanjosti objekta s potrebnimi preddeli, zaključnimi in ostalimi pomožnimi deli</t>
  </si>
  <si>
    <t>stenski polkrožni PVC nalepljeni v višini osi kljuke vrat, barva stene</t>
  </si>
  <si>
    <t>talni RF z gumijasto oblogo vijačeni v tla
(pazljivo predhodno preveriti zaradi talnih razvodov predvsem v primeru MA estrihom-TG npr.)</t>
  </si>
  <si>
    <t>KV mojster obrtnik</t>
  </si>
  <si>
    <t>VKV mojster</t>
  </si>
  <si>
    <t>KV inštalater</t>
  </si>
  <si>
    <t>netto</t>
  </si>
  <si>
    <t>z DDV</t>
  </si>
  <si>
    <r>
      <rPr>
        <b/>
        <sz val="16"/>
        <rFont val="Arial Black"/>
        <family val="2"/>
      </rPr>
      <t>POPIS</t>
    </r>
    <r>
      <rPr>
        <b/>
        <sz val="14"/>
        <rFont val="Times New Roman CE"/>
        <family val="1"/>
      </rPr>
      <t xml:space="preserve"> Gradbeno Obrtniških-GO del na lokacijah v Občini Dol</t>
    </r>
    <r>
      <rPr>
        <b/>
        <sz val="12"/>
        <rFont val="Times New Roman CE"/>
        <family val="0"/>
      </rPr>
      <t xml:space="preserve"> pri Lj.</t>
    </r>
  </si>
  <si>
    <r>
      <rPr>
        <b/>
        <i/>
        <sz val="16"/>
        <rFont val="Arial Black"/>
        <family val="2"/>
      </rPr>
      <t>RAJHOVA domačija</t>
    </r>
    <r>
      <rPr>
        <b/>
        <i/>
        <sz val="14"/>
        <rFont val="Arial Black"/>
        <family val="2"/>
      </rPr>
      <t>, DOL 18</t>
    </r>
  </si>
  <si>
    <t>i</t>
  </si>
  <si>
    <t>j</t>
  </si>
  <si>
    <t>a1</t>
  </si>
  <si>
    <r>
      <t>RAJHOVA</t>
    </r>
    <r>
      <rPr>
        <b/>
        <sz val="15"/>
        <rFont val="Times New Roman CE"/>
        <family val="0"/>
      </rPr>
      <t xml:space="preserve"> domačija</t>
    </r>
    <r>
      <rPr>
        <b/>
        <sz val="16"/>
        <rFont val="Times New Roman CE"/>
        <family val="0"/>
      </rPr>
      <t>, DOL 18, Prenova</t>
    </r>
    <r>
      <rPr>
        <b/>
        <sz val="15"/>
        <rFont val="Times New Roman CE"/>
        <family val="0"/>
      </rPr>
      <t xml:space="preserve"> objekta s SANITARIJAMI</t>
    </r>
  </si>
  <si>
    <t>Prenova objekta KUHINJA s SANITARIJAMI</t>
  </si>
  <si>
    <t>27.8.2021.</t>
  </si>
  <si>
    <t xml:space="preserve">    Dol pri Lj; 27. VIII. 2021</t>
  </si>
  <si>
    <t>Izvedba gradbiščne ograje s PVC oranžno ograjo višine 1.5 do 1.8m za cca dobrih 2/3.dela parcele v pravokotni obliki in v dolžinah ograj cca 10+18+12 = cca 40m'</t>
  </si>
  <si>
    <t>Izvedba kompleta prve pomoči in GA 9kg na lokacijo ob delovišču ves čas prenove</t>
  </si>
  <si>
    <t>Vsa zemeljska dela se obračunavajo v raščenem stanju izvedbe - brez upoštevanja eventualnih faktorjev razrahljanja ob nakladanju in zbijanja s komprimiranjem pri nasipavanju ipd.</t>
  </si>
  <si>
    <t>vsa spodaj navajana dela podpostavk izvajana po končanju injektiranja zidov in stebrov ipd. konstrukcijskih elementov objekta</t>
  </si>
  <si>
    <t>spiranje površine zunanjega oboda zidov z vodo pod manjšim pritiskom z WAPom ipd.</t>
  </si>
  <si>
    <t>izvedba zapolnitve lukenj in luknjic po odkopu in spiranju zunanjega oboda zidov s FCM za primerno podlago tako injektiranja kot kasnejše nove VHI za površine brez ostrih linij ali točkovnih lokacij. Predvidoma ocena cca 1/4-1/3 površine.</t>
  </si>
  <si>
    <t>izvedba spodnjega planuma in dobave ter položitev geotekstila teže min 190g/m2 s prekrivanjem min 10cm in v širini 100cm</t>
  </si>
  <si>
    <t>le spredaj na Z in bočno na J - izvedba dobave in nasutje z razgrnitvijo ter utrditvijo in na koncu z zgornjim planumom novega tamponskega nasutja iz rečnega naplavinskega gramoza frakcije 0-64mm v debelini cca 20-30cm ter na vrhu plast cca 2-3cm frakcije 0-32mm</t>
  </si>
  <si>
    <t>preostali zadnji 2.stranici na S in V - izvedba zasipa v deb cca 25-35cm z odbranim izkopnim materialom, zgornji planum ter pregrabitev in zatravitev s travnatim semenom za senčne lege cca 125g/m2</t>
  </si>
  <si>
    <t>Izvedba predhodnih del za omogočitev kvalitetnega injektiranja (in kasnejše VHI) na zunanjem obodu objekta prenove</t>
  </si>
  <si>
    <t>Izvedba sistematičnega INJEKTIRANJA TEMELJNEGA PASU in SPODNJIH NASTAVKOV ZIDOV pod primernim kontroliranim pritiskom s CEMENTNO INJEKCIJSKO MASO z dodatkom za min.nabrekanje ter suspenzijo z dodatkom za kompenzacijo krčenja ter s hidrofobnim dodatkom za dosego kompaktnosti in nosilnosti temeljev ter s tem zmanjševanje oz. preprečevanje pokanja zidov in zg.dela temeljev (predvidoma kamen z vmesnimi vložki opeke!), ob enem pa s kemično reakcijo zaustavitev kapilarnega vlaženja. Priprava mase na lokaciji objekta v dozirnih mešalnikih ter sprotno laboratorijsko kontroliranje</t>
  </si>
  <si>
    <t>vrtanje cik/cak na razdalji cca 24cm širinsko ter v treh višinah to je cca 3x24cm (na m2 tako cca 17,4-18.tulcev). Debeline zidov na fasadah predvidoma cca 45-47cm. Povprečno debelina zidov tako cca 46cm oz volumensko cca 0,324-0,339m3/m' netto obdelane zidne mase, vplivne bruto mase cca 0,38-0,40m3/m'</t>
  </si>
  <si>
    <t>OBODNE 3.STRANICE v 3.linijah:
izvedba po obodu 3.fasadnih sten na Z+S+V in na J dveh kratkih slopnih "zavihkov"</t>
  </si>
  <si>
    <t>ZGOŠČENEJŠE OPEČNI STEBRI s 6.stranic v 4.linijah:
podobno kot prva glavna podpostavka, le zgoščenejše injektiranje pasov 6.opečnih slopov na njihovih 6.stranica (vogalni 4.z bočne strani kot osn.podpostavka - ta predvidena zgostitev ni potrebna ker je z globino inj.6.stranic s tem izvajana).
Zgostitev namesto 24cm na 18cm ter s tem v 4.vrstah (na m2 tako cca 30,8-31.tulcev, cca 13.tulcev več) in tudi za cca 10cm globlje</t>
  </si>
  <si>
    <t>NOTRANJI NOSILNI ZID v 3.linijah:
podobno kot prva glavna podpostavka,, le injektiranje notranjega vmesnega nosilnega zidu med sanitarijami in kuhinjo; enako 24/24cm 3.vrste ter zid deb cca 45cm</t>
  </si>
  <si>
    <t>Injektiranje ZIDNIH STIKOV/RAZPOK na stiku 6.stebrov med opečnimi stebri in ostalim zidom na vseh 9.vertikalah z zunanje strani s postopkom sistematičnega linijskega V injektiranja s CEMENTNO INJEKCIJSKO MASO oz. epoksidnimi smolami</t>
  </si>
  <si>
    <t>injektiranje s Cementno injekcijsko maso V stika/razpok</t>
  </si>
  <si>
    <t>injektiranje z epoksidnimi smolami manjših H razpok izven stikov na stran (oceniti in izvesti v količini navedene v postavki!)</t>
  </si>
  <si>
    <t>Izvedba razširitve/odstranitve predvsem ometa ob obstoječih V in nekaj H razpok na fasadi v širini cca 10-12-15cm slojev ometa do zidakov/kamenja nosilnih predvidoma kamnitih zidov z nekaj opeke in opečnih stebrov ter priprava podlage pred injektiranjem.</t>
  </si>
  <si>
    <t>kombinirano strojno ročna odstranitev V ometa stika pasovno in H razpok s sledenjem vidnih razpok ter na koncu le teh v širini do 15cm. Po odstranitvi spiranje podlage v vodo z WAPom ipd.</t>
  </si>
  <si>
    <t>Izvedba vertikalne hidroizolacije - VHI na osnovni hladni bitumenski predpremaz (kot npr. Fragmat Ibitol HS ipd.) z bitumenskim plastomernih trakom deb 5mm (kot npr. Fragmat Izotekt T5 plus ipd.). VHI se položi cca 5cm višje od dna predvidenega izkopa ter cca 40cm po zidu z L zamikom PT/Zid cca 5cm. Skupa r.š. cca 705cm. Na vrhnjem robu dodatna prečna toplotna obdelava s plinskim brenerjem ter poteg H linije</t>
  </si>
  <si>
    <t>Izvedba zaščite VHI z ekstrudiranim polistirenom XPS debeline 5cm ter ob enem v funkciji TI (kot npr. Fragmat 300GL oz. Fibran Seizmic 300-L, trdnosti min 300 kPa, λ= min 0,033-0,035W/mK) v pasu pod terenom na linijo izkopa cca 5cm pod VHI in cca 5cm nad linijo terena. Skupna r.š. cca 45cm. Plošče se polaga obvezno s pritrditvijo, predvidoma z lepljenjem z PU mehkocelično peno</t>
  </si>
  <si>
    <t>Izvedba gumbaste čepaste folije-GČF ob TI po obodu kot zaščita in za dreniranje izvedena iz Tefonda ipd. debeline/višine čepov min 15mm v pasu pod terenom in deloma nad teren cca +5cm. Skupna rezana r.š. cca 45-50cm</t>
  </si>
  <si>
    <t>Izvedba dobave in polaganje perforiranih DRENAŽNIH CEVI na 2.straneh na V+S ob objektu v poglobljeni del izkopa (zajet zg.pri inj.delih) za hitrejše odvajanje oz. dreniranje padavinskih voda in deloma območja eventualnega vpliva talne vode!;
izvedba iz perforiranih gibljivih cevi DN75/80mm (kot npr. Stigmaflex RDC Midren ipd.) v sklonu cca 0,025%, obsip z rizlom frakcije 32-64mm ter obvitje z geotekstilom, vse na dna 35-50cm.</t>
  </si>
  <si>
    <t>Izvedba povezave nove drenaže na meteorno kanalizacijo izvedeno s PVC cevjo DN75/80, kompletno z vsemi reducirnimi kosi in koleni ter tesnilkami ipd. pomožnim materialom.
Navezava na odtoke iz peskolovcev oz. samostojno do obstoječih razvodov MK oz. direktno v obstoječo ponikovalnico (najbližja višinsko primerna možna varianta!).
Kompletno ozek in plitek izkop cca 25-30/50-70cm, planum v sklonu ter zasip po položitvi s planumom in pregrabitvijo površine in na koncu ali sprotno odvoz viška izkopnega materiala.</t>
  </si>
  <si>
    <t>Izdelava navezave novega drenažnega MK odvoda na bližnjo MK s priključnim Y kosom ali prebojem Ponikovalnice ter obbetoniranje</t>
  </si>
  <si>
    <t>FINALNI TLAKI ZUNANJE OKOLICE</t>
  </si>
  <si>
    <t>izvedba spodnjega planuma z utrditvijo in dobave ter položitev geotekstila teže min 240g/m2 (večja od obodnega š=100cm ob obj) s prekrivanjem min 10cm vzdolžno in min 15cm prečno</t>
  </si>
  <si>
    <t>preostali nasip spredaj na Z in bočno na J - izvedba dobave in nasutje z razgrnitvijo ter utrditvijo in na koncu z zgornjim planumom novega tamponskega nasutja iz rečnega naplavinskega gramoza frakcije 0-64mm v debelini cca 25-35cm ter na vrhu plast cca 2-3cm frakcije 0-32mm</t>
  </si>
  <si>
    <t>izvedba zgornjega planuma (razširitve in osn.okoli obj. Š=100cm)v min sklonu ter utrditev</t>
  </si>
  <si>
    <t>pasovni kombinirani strojno ročni odkop zemljine okoli objekta na vseh 4.straneh z odmetom na stran za kasnejši zasip. Širina cca 10cm in globine cca 25-35cm</t>
  </si>
  <si>
    <t>razširitev odkop zemljine površinsko s kombiniranim pretežno strojnim izkopom na Z in J strani z nakladanjem na kamione za odvoz v trajno deponijo. Širina razširitve cca 110-120cm na Z in cca 26-270cm na J ter globine cca +5cm globlje, to je cca 30-40cm</t>
  </si>
  <si>
    <t>izvedba zatravitve istega pasu na Z s travnatim semenom cca 125g/m2 ter prva dva močenja s špicanjem z razpršenim curkom</t>
  </si>
  <si>
    <t>Izvedba RAZŠIRITVE IZKOPA (prva postavka predhodnega poglavja-zaradi inj.in VHI)</t>
  </si>
  <si>
    <t>Izdelava PREGRABITVE območja zgornjega nasipavanja humuziranja v širini cca 100cm</t>
  </si>
  <si>
    <t>Izvedba polaganja FINALNIH TLAKOV na območju pred objektom na Z in J strani, kompletno spodnja podlaga s finim peskom frakcije 2-8mm ter predhodno geotekstil teže cca 190g/m2. Rege fugirane s kremenčevo mivko. Površina v P dim cca 12,15+3,5/2 + 6,5/3,5m'</t>
  </si>
  <si>
    <t>demontaža zunanjih sten z vratnimi velikosti do 2m2/kom, kompletno stenske obloge, podkonstrucija, okvirji vrta in vratna krila (letve na moralih) - dve steni</t>
  </si>
  <si>
    <t>podobno, le manjša lesena okna velikosti do 2m2/kom (2x do 1m2/kom, 1x do 2m2/kom)</t>
  </si>
  <si>
    <t>Ves demontažni in rušitveni material in elementi kompletno z notranjimi internimi transporti in prenosi ter nakladanje na kamione ter odvoz v trajno lokalno komunalno ekološko deponijo po izboru izvajalca del , kompletno s plačilom ekološke smetiščne takse</t>
  </si>
  <si>
    <t>Izvedba DEMONTAŽNIH DEL pred izvajanjem gradbenih in kasneje obrtniških del predelave v Pritličju obeh prostorov objekta (glej načrte PZI in ostalega predvidenih posegov).</t>
  </si>
  <si>
    <t>Izvedba ostalih manjših demontažnih in rušitvenih ipd. del na objektu</t>
  </si>
  <si>
    <t>izvedba manjših utorov v kombiniranih zidovih dim cca 2-4/3-4cm za elektriko in vodo</t>
  </si>
  <si>
    <t>izvedba manjših vrtanj skozi kombinirane zidove DN20-40mm ter dolžine cca 45cm</t>
  </si>
  <si>
    <t>podobno, le nekoliko večja vrtanja DN50-80mm ter enako dolžine cca 45-47cm</t>
  </si>
  <si>
    <t>podobno, le nekoliko večji a krajši utori cca 5-6/8-10cm za skupne vode in odtoke</t>
  </si>
  <si>
    <t>odstranitev manjših površin slabih že odstopajočih in razpokanih stenskih ometov deb cca 2-2,5cm (le posamezne flike-veliko že odpadlo!)</t>
  </si>
  <si>
    <t>Izvedba ZIDARSKE POMOČI pri obdelavi vgradnje Prit elementov novega stavbnega pohištva</t>
  </si>
  <si>
    <t>zunanjih oken velikosti do 2m2/m2</t>
  </si>
  <si>
    <t>Izvedba dobave in strojne vgradnje AB TPL obeh prostorov debeline 20cm z betonom C25/30 kompletno z nego min 24h</t>
  </si>
  <si>
    <t>armiranje plošče z armaturno mrežo tip Q228, 257 oz. 283 položeno s preklopom 1.okna. Na dostopih pas dvojne armature šir cca 100-120cm (dolžin cca 190+340+550=10,8m')</t>
  </si>
  <si>
    <t>Izvedba slojev MA estriha obeh prostorov Prit v naslednjih predvidenih sestavah:</t>
  </si>
  <si>
    <r>
      <t xml:space="preserve">TI deb cca 5cm iz XPS min trdnosti 300 kPa, </t>
    </r>
    <r>
      <rPr>
        <sz val="10"/>
        <rFont val="Calibri"/>
        <family val="2"/>
      </rPr>
      <t>λ</t>
    </r>
    <r>
      <rPr>
        <sz val="10"/>
        <rFont val="Times New Roman"/>
        <family val="1"/>
      </rPr>
      <t>= min 0,034 W/mK ter medsebojno s stopničastimi preklopi L tiki</t>
    </r>
  </si>
  <si>
    <t>plavajoči MA estrihi deb cca 5,5-6cm, spodaj PE folija ter obstenski PU dilatacijski trak (cca 45m') min deb 6-8mm ipd.</t>
  </si>
  <si>
    <t>enostavni dvostranski opaž višine do 50cm</t>
  </si>
  <si>
    <t>ročna vgradnja beton C25/30 preseka 0,12-0,20m3/m2/m' konstrukcije</t>
  </si>
  <si>
    <t>enostavna armatura palice fi 6-12mm in nad &gt;14mm ter vključno stremena</t>
  </si>
  <si>
    <t>Podobno, le izvedba nove AB nadokenske preklade dim cca 140/47/20cm, kompletno beton C25/30, trostranski opaž in armatura, ter s strani 2x2 bočna sidra fi14mm l=45cm</t>
  </si>
  <si>
    <t>izvedba izsekavanja za nova ležišča novih konstrukcijskih elementov v kombiniranem zidu; kot npr AB preklade okna v izseku cca 20-25/47/20-22cm</t>
  </si>
  <si>
    <t>obzidava novih tušev s siporeksom ipd. ter finalno mrežica utopljena v lepilo</t>
  </si>
  <si>
    <t>k</t>
  </si>
  <si>
    <t>l</t>
  </si>
  <si>
    <t>podobno, le površinska obdelava manjših izvrtin skozi kombinirane zidove DN20-40mm</t>
  </si>
  <si>
    <t>podobno, le nekoliko večje izvrtine DN50-80mm</t>
  </si>
  <si>
    <t>Izvedba novih stenskih OMETOV, kompletno grobi in fini ometi na predhodni cementni obrizg, vse kot podlaga finalni pleskarski ipd. predvideni obdelavi sten obeh Prit prostorov</t>
  </si>
  <si>
    <t>stenski ometi kot podlaga za finalne keramične obloge v sanitarnem prostoru objekta (cem.obrizg+ groba malta zaglajena in finalno zalikana)</t>
  </si>
  <si>
    <t>b1</t>
  </si>
  <si>
    <t>od tega spodaj samosušilni omet do višine 40cm;
tu zajeti le DOPLAČILO k predhodni podpostavki</t>
  </si>
  <si>
    <t>Podobno predhodni postavki, le izvedba zunanjih AC ometov fasade, kompletno groba in fina malta na predhodni cementni obrizg ter še pred tem predpremaz za boljši oprijem s podlago iz kombiniranega pretežno kamnitega in delno opečnega zidu z nekaj AB ojačitvami</t>
  </si>
  <si>
    <t>Lahki pomični odri za delo na višini 2-4m</t>
  </si>
  <si>
    <t>Lahki pomični odri za delo na višini nad 1.5-2m</t>
  </si>
  <si>
    <t>Fasadni odri višine cca 4-6m', kompletno s podložnimi pl., sidranji, diagonalnimi zavetrovanji, pohodnimi podnicami z medetažnimi lestvami s pokrovi, ograjo ter škripcem itd.. Po postavitvi pregled s strani OVD in KZVD ter vpis tehničnega lista za primernost in varnost uporabe.</t>
  </si>
  <si>
    <t>Izvedba zazidave manjših obstoječih opuščenih okenskih odprtin in dozidava k obstoječi z opeko v deb cca 45-47cm z GAC malto</t>
  </si>
  <si>
    <t>ZIDARSKA, BETONERSKA, TESARSKA in KANALIZACIJSKA GRADBENA DELA</t>
  </si>
  <si>
    <t>Izvedba dobave in polaganje NOTRANJE IN ZUNANJE KANALIZACIJE odtočnih cevi notranje in zunanje FK ter zunanje MK; izvedene s PVC cevmi, kompletno s tesnili ter delnim obbetoniranjem notri ter zunaj s polnim obbetoniranjem, vključno s potrebnimi zemeljskimi deli  cca 20-30cm plitko notri in cca 40-60cm zunaj (trasiranje, izkop, planum v sklonu, obsip s peskom, zasip, planum in odvoz viška izkopa), trdnosti SN4 notri in SN8 zunaj. Zaradi vgradnje dela v oz.pod beton je cevi zelo dobro fiksirati (preprečitev vzgona ob betoniranju AB TPL)</t>
  </si>
  <si>
    <t>cevi PVC DN75-80</t>
  </si>
  <si>
    <t>cevi PVC DN110-125</t>
  </si>
  <si>
    <t>cevi PVC DN150</t>
  </si>
  <si>
    <t>cevi PVC DN150/160 SN8 zunaj za FK</t>
  </si>
  <si>
    <t>cevi PVC DN150/160 SN8 zunaj za MK</t>
  </si>
  <si>
    <t>cevi PVC DN110-125 SN8 zunaj za MK</t>
  </si>
  <si>
    <r>
      <t>podobno, le kolenski nastavki v AB TPL + MA estrih sestave za vertikalne priključke izvedeni s po min 2x 45</t>
    </r>
    <r>
      <rPr>
        <vertAlign val="superscript"/>
        <sz val="10"/>
        <rFont val="Times New Roman"/>
        <family val="1"/>
      </rPr>
      <t>O</t>
    </r>
    <r>
      <rPr>
        <sz val="10"/>
        <rFont val="Times New Roman"/>
        <family val="1"/>
      </rPr>
      <t xml:space="preserve"> kolenskima elementoma ustreznega preseka DN in kratka zg.vertikala cca 1x cca 33cm; predvidoma 4x mali DN50, 2x srednji DN75 in 5x večji srednji DN110-125mm</t>
    </r>
  </si>
  <si>
    <t>Izvedba dobave in izvedbe novih RJ iz tipskih serijskih cevi BC za FK in MK, kompletno s podložnim betonom, vtokom in iztokom, muldo iz FCM (ali boljše - sredi kanaleta iz zgoraj odrezane PVC cevi), nepovozni ali povozni LTŽ oz. Inox smradozaporni pokrov za vgradnjo finalnega tlaka dim glede na dim RJ</t>
  </si>
  <si>
    <t>RJ BC60 notri s pohodnim pokrovom Inox 40/40cm z koritom za izvedbo finalno predvidenega končnega tlaka (keramika)</t>
  </si>
  <si>
    <t>RJ BC80 zunaj z lažjim povoznim smradozapornim pokrovom LTŽ B125 pravokotni 60/60cm (izveden na ploščadi s tlakovci)</t>
  </si>
  <si>
    <t>RJ BC80 zunaj s težkim povoznim pokrovom LTŽ D400 pravokotni 60/60cm (izveden na dovozu v makadamu ipd.) za FK in MK</t>
  </si>
  <si>
    <r>
      <t>Izvedba Priklopa na glavni JFK/MČN ipd. na dovozni cesti s prebojem le te v zgornji 1/3 ter s smerno in padno PVC fajfo 2x45</t>
    </r>
    <r>
      <rPr>
        <vertAlign val="superscript"/>
        <sz val="11"/>
        <rFont val="Times New Roman"/>
        <family val="1"/>
      </rPr>
      <t>O</t>
    </r>
    <r>
      <rPr>
        <sz val="11"/>
        <rFont val="Times New Roman"/>
        <family val="1"/>
      </rPr>
      <t xml:space="preserve"> ali 3x30</t>
    </r>
    <r>
      <rPr>
        <vertAlign val="superscript"/>
        <sz val="11"/>
        <rFont val="Times New Roman"/>
        <family val="1"/>
      </rPr>
      <t>O</t>
    </r>
    <r>
      <rPr>
        <sz val="11"/>
        <rFont val="Times New Roman"/>
        <family val="1"/>
      </rPr>
      <t xml:space="preserve"> ipd. ter kompletno obbetoniranje (predvideno in kot ocena!);
oziroma Y kos na priklopni obst.trasi ter enako polno obbetoniranje.</t>
    </r>
  </si>
  <si>
    <t>podobno, le odtoka MK v obst.ponikovalnico oz.na trasi z Y kosom</t>
  </si>
  <si>
    <t>VARIANTNO:
Kompletna izdelava novih PONIKOVALNIC za MK iz perforiranih BC100cm in 2m' globine, kompletno z betonskim pokrovom ter kontrolni dostop dimenzije fi 50-60cm, po izvedbi zasip ter predhodni obsip krogel fi nad 132mm ter obdano z geotekstilom/filcem teže min 220g/m2 ter na dnu v cevi spodaj 2.prani plošči, vtok 1-2x</t>
  </si>
  <si>
    <t>FINALNI TLAKI ZUNANJE OKOLICE z ZEMELJSKIMI DELI</t>
  </si>
  <si>
    <t>ZUNANJA ZEMELJSKA DELA in TLAKI</t>
  </si>
  <si>
    <t>NOTRANJA ZEMELJSKA DELA</t>
  </si>
  <si>
    <t>Izvedba notranjega ODKOPA NASUTJA obstoječega, zbitega od uporabe III-IV.ktg globine predvidoma 60-65cm;
kompletno kombinirani široki odkop z mini rovokopačem, notranji transport, nakladanje in odvoz v trajno deponijo, spodnji planum z utrditvijo, geotekstil teže do 190g/m2, tamponski nasip 0-64mm deb 30cm in zg.tanko cca 1-2cm frakcije 0-32mm, zgornji planum in utrditev</t>
  </si>
  <si>
    <r>
      <t xml:space="preserve">spuščen obešen strop kuhinjskega prostora na višini cca 312cm izveden z GKpl 2x12,5mm navadna ter TI min </t>
    </r>
    <r>
      <rPr>
        <sz val="10"/>
        <rFont val="Calibri"/>
        <family val="2"/>
      </rPr>
      <t>λ</t>
    </r>
    <r>
      <rPr>
        <sz val="10"/>
        <rFont val="Times New Roman"/>
        <family val="1"/>
      </rPr>
      <t>=0,037 W/mK in 5kPa (kot npr. KI Unifit 037 ipd.) enako deb 20cm</t>
    </r>
  </si>
  <si>
    <t>Izvedba gipskartonskih-GK OBEŠENIH STROPOV iz tipskih serijskih predfabriciranih gipskartonskih plošč debeline 12.5mm, montirane z lesenimi letvami cca 5/3cm ali na tipizirane serijske kovinske profile robni UD nosilni CW ali DW ter na sredini z obešali do špir in leg, na njih položena TI mehka po opisu, paroizenačevalna PE folija, bandažiranje stikov, po obodu zvočnoizolativni tesnilni trak pod profili in akril kit primeren za pleskarske premaze izvajan pred pleskanjem. V stropu izrezi za inštalacije svetil ipd.</t>
  </si>
  <si>
    <t>podobno, le vertikalni del pasu ob vzdolžni liniji med predprostorom in sanitarnimi deli; višinska razlika cca 31cm ter brez TI (zajeta pri zadnji podpostavki)</t>
  </si>
  <si>
    <r>
      <t xml:space="preserve">izvedba dodatne poltrde oz. trde TI deb 20cm </t>
    </r>
    <r>
      <rPr>
        <sz val="10"/>
        <rFont val="Calibri"/>
        <family val="2"/>
      </rPr>
      <t>λ</t>
    </r>
    <r>
      <rPr>
        <sz val="10"/>
        <rFont val="Times New Roman"/>
        <family val="1"/>
      </rPr>
      <t>= min 0,038 W/mK, trdnost min &gt;70kPa, odzivnost na ogenj razred A1 (kot npr. KI Termotop ipd.) na delih okoli obstoječih AB HPV ipd. zaradi preprečitve toplotnih mostov na 4.pasovih obeh prostorov Prit.
nad zidom obeh prostorov cca 5,6m' in v obrnjen U r.š. cca 170-210cm
ob V oblogo med predprostorom in sanitarnimi deli v obrnjen L r.š. cca 150-170cm
zadnja stena kuhinje v prirezan P r.š. cca 100-120cm
nad celo zastekleno steno Kuh na Z v L r.š. cca 75-95cm</t>
    </r>
  </si>
  <si>
    <t>Izdelava, dobava in vgradnja z nalepitvijo z kvalitetnim lepilom notranje TALNE NEDRSEČE KERAMIKE iz srednjeformatnih ploščic-sfp kvadratne ali pravokotne oblike ti Granitogres deb min 10mm (min R10 - dostaviti Certifikate oz. Izjave o lastnostih), kompletno s fugiranjem s fugirno maso v barvi po izboru projektanta in inv.del (vrednost nabavne cene - NC ob posamezni podpostavki v €/m2) z obstensko obrobo iz enake keramike višine 10cm kjer ni stenske keramike; dostaviti predhodno vzorce v pregled in potrditev projektantu in investitorju del</t>
  </si>
  <si>
    <t>Izdelava, dobava in vgradnja z nalepitvijo z kvalitetnim lepilom notranje STENSKE KERAMIKE iz srednje ali maloformatnih plošč-s/mfp kvadratne ali pravokotne oblike deb min 8mm (pralne mat ali gladke - dostaviti Certifikate oz. Izjave o lastnostih), kompletno s fugiranjem, tipskimi vogalniki ter na vogalnih stikih kitanje s TA kitom (vrednost nabavne cene - NC ob posamezni podpostavki v €/m2). Pri podlagi iz GKP predhodni predpremaz; dostaviti predhodno vzorce v pregled in potrditev projektantu in  investitorju del</t>
  </si>
  <si>
    <t>sanitarni prostor do višine Max plošč (h=210cm), v predprostoru brez stenske keramike; NC 16-18€/m2</t>
  </si>
  <si>
    <t>kuhinja niz 60cm; NC 16-18€/m2</t>
  </si>
  <si>
    <t>enokrilno okno cca 94/65cm</t>
  </si>
  <si>
    <t>Pred zasteklitvami obsvetlob in nadsvetlob lesena letvena Vertikalna obloga kot fasadna senčna obdelava iz letev cca 4/8cm na razmaku cca 14,5cm ter podkonstrukcija Horizontalne letve cca 6/6cm montirane na obodne profile zasteklitve (zg.površina rahlo poševna za odtok padavinske vode). Ves les macesen natur brez obdelave</t>
  </si>
  <si>
    <t>Izvedba, dobava in montaža tipiziranih predfabriciranih neserijskih LESENIH OKEN iz lesa iglavcev smreke/jelke, eventualno macesen iz lepljenih minimalno 5.lepljencev v barvi kot obstoječa (predvidoma barva lesa hrast ipd.), min. 2.tesnenjem in prekinjenim toplotnim mostom, zasteklitev s dvoslojni termopan 6/16/6mm  (Ug= min 1,1W/m2K) ter z TGI distančniki, okvirjem  ter možnostjo vgradnje polken ipd.; kompletno nasadila, okovje in pololive Alu po izboru projektanta in investitorja del srednjega srednjega razreda ter protikondenčni odkapniki, zvočna izoliranost R=cca 39db
- vse stavbno pohištvo glej projektantske PZI sheme oken in vrat, skupen Uw= min 1,25W/m2K</t>
  </si>
  <si>
    <t>ob sanitarni zasteklitvi cca 2,9m2</t>
  </si>
  <si>
    <t>ob kuhinjski zasteklitvi cca 7,3m2</t>
  </si>
  <si>
    <t>c2</t>
  </si>
  <si>
    <t>c3</t>
  </si>
  <si>
    <t>Izvedba dobave in vgradnje z montažo ter stabiliziranjem toplotno izolacijskih lahkih PODSTAVKOV pod posameznimi elementi stavbnega pohištva zunanjih Vrat z obsvetlobami izvedeni profilirani za nasaditev na okvirje le teh. Izvedba iz poliuretana na osnovi trde pene PUR/PIR z visoko izolacijsko vrednostjo in visoke gostoto min 550kg/m3  ter trdnosti min 2-10Mpas (skladno po EN 826), odporen proti vlagi µ= 8-12 s pozitivnim vplivom na difuzijo z odprto strukturo, absorbirano vodo in jo neškodljivo izloči, odporen na trohnenje in plesnivost z odpornostjo na termite, požarno odporen - tlačno trdna, stabilna, odporna, obstojna, vzdržljiva in odlična TI (λ= cca 0,022-0,026 W/m2K).
Kot npr. PURENIT ipd. izveden kot sendvič sestava plošč ter s tem kot varen spoj montažnih elementov</t>
  </si>
  <si>
    <t>trije sklopi l= cca 1,96+3,45+5,49m' profila iz po višini sestavljenih dveh plošč h=2x6cm skupne dim cca 14/12 in 15/12cm</t>
  </si>
  <si>
    <t>OBRTNIŠKA dela - Mizarska</t>
  </si>
  <si>
    <t>OBRTNIŠKA dela - Pleskarska in Ostala KLJUČAVNIČARSKA DELA</t>
  </si>
  <si>
    <t>Izvedba PLESKANJA STROPOV in sten novih in obstoječih obdelanih zidarsko pripravljenih površin s POLDISPERZIJSKO belo barvo s predhodnim struganjem, dletanjem, glajenjem ali kitanjem površine z izravnalno maso z vmesnim brušenjem ter predhodni impregnacijski predpremaz;
enotni barvni ton po dogovoru s projektantom in investitorjem.</t>
  </si>
  <si>
    <t>podobno, le vse faze klasičnega stenskega ometa sten brez keramike (vhodni predprostor sanitarij s 3.sten</t>
  </si>
  <si>
    <t>VARIANTNO: še odločitev projektanta in inv.del
pleskanje 2x in kitanje z brušenjem 2x prenovljenih stenskih površin; kuhinja (v primeru odločitve proj.in inv.del za omet+plesk.kuh sten!)</t>
  </si>
  <si>
    <t>pleskanje 2x in kitanje z brušenjem 1x novih GK obešenih stropov obeh prostorov prit</t>
  </si>
  <si>
    <t>Izvedba dodatnega pleskanja z LATEKSOM nevtralnega sijaja ter brezbarvnega tona v predprostoru sanitarnega vhoda, kompletno z vsemi pomožnimi deli in zaščitami. Obdelava do višine PS h=210cmbmočje hodnikov in stopnišča</t>
  </si>
  <si>
    <t>Izvedba osvežitve celotne fasade z vseh 4.strani do nivoja linije Z+V napušča le te po zidarskih predhodnih popravilih (zajeto v poglavju GRAD/ZID dela) s fasadno sanacijsko vodoodbojno barvo za zunanjo uporabo z nanašanjem z valjčkom v 2.sloju v barvi po izboru projektanta in investitorja del (predvidoma kot obstoječa zemeljska barva svetlo krem ipd.). Barva z ojačitvenimi vlakni za premostitev razpok do cca 0,3mm (kot npr. Revital Primer NG JUB Dol ipd.). Pred final barvanjem izvedba t.i. predletanja za "odbrusitev" anomalij od malte ipd. (brez uporabe maso oz.le min. na točkovnih mestih - masa za zun.uporabo ter paziti obd.grobo kot "omet") in na to predpremaz za boljši oprijem final barve (sloj se mora osušiti!).</t>
  </si>
  <si>
    <t>pleskanje 2x in kitanje z brušenjem 1x novih zidnih ometanih stenskih površin; sanitarije predprostor ter nad ker.do stropu</t>
  </si>
  <si>
    <t>Razni ODBOJNIKI vrat lepljeni ali/in vijačeni na stene oz. vrata oz. tla za preprečitev udarjanja kril v stene ipd.</t>
  </si>
  <si>
    <t>Izvedba dobave in montaže na vidna dostopna mesta v višini 0,8-1,2m' tipskih serijskih GASILNIH APARATOV-GA s 6 EG gasilne sposobnosti 21A in 113B, na prah teže 2kg, 6kg</t>
  </si>
  <si>
    <t>GA S-6 na prah teže 6kg v kuhinji</t>
  </si>
  <si>
    <t>GA S-6 na prah teže 2kg v sanitarnem predprostoru</t>
  </si>
  <si>
    <t>Izvedba, dobava in delavniška priprava ter montaža in povezava elementov JEKLENE KONSTRUKCIJE iz tipskih serijskih predfabriciranih jeklenih cevi S235JR po določilih SIST EN 1090-1, iz Evroprofilov UNP140 izvajani nad kuhinjskima odprtinama zasteklitev, siderne ter pritrdilne jeklene plošče različnih debelin ipd..; (vse glej statiko projektnih jeklenih konstrukcijskih elementov PZI), kompletno z vsem montažnim, sidrnim, veznim in pritrdilnim materialom ter zvari in vijačnim ter ostalim drobnim pomožnim materialom. Jeklo AKZ zaščiteno s temeljnim premazom ter 1x finalno v delavnici in po montaži še nlm.
- upoštevano 5% pri teži konstrukcij</t>
  </si>
  <si>
    <r>
      <t xml:space="preserve">Izvedba dobave in montaže obojestranske MASKE iz Alu barvne v RAL po izboru projektanta in inv.del s pločevino deb 2mm, kot maska med Alu profile nad vhodom v kuhinjo. Med pločevini vložena TI iz mehke mineralne volne deb 15cm </t>
    </r>
    <r>
      <rPr>
        <sz val="11"/>
        <rFont val="Calibri"/>
        <family val="2"/>
      </rPr>
      <t>λ</t>
    </r>
    <r>
      <rPr>
        <sz val="11"/>
        <rFont val="Times New Roman"/>
        <family val="1"/>
      </rPr>
      <t>= min 0,037 W/mK (kot npr KI Unifit 037 ipd.)</t>
    </r>
  </si>
  <si>
    <t>izvedba okenske police v predprostoru sanitarnega dela izvedene iz stenske keramike ter v dim cca 94/16cm kompletno s fugiranjem z epoksidno fugirno maso</t>
  </si>
  <si>
    <t>Izvedba rušenja in demontaže obstoječega nizkega pomožnega objekta-kurnika na J strani objekta prenove v dim cca 4-4,5/3-3,5/2-2,8m' iz tankih zidanih zidov in lesenega ostrešja ter opečne zarezne kritine. Volumen objekta brutto cca 33-35m3 in tlorisa cca 12-16m2</t>
  </si>
  <si>
    <t>pleskanje kovinskih elementov na S+J 1x za osvežitev premaza</t>
  </si>
  <si>
    <t>pleskanje lesenih elementov; zatrebne lesene trikotne obstoječe lesene fasadne obloge s predhodnim očiščenjem z mehko krtačo, predpremazom in 1x zaključna finalna barva v lesnem tonu</t>
  </si>
  <si>
    <t>pleskanje ostalih manjših lesenih elementov 2x</t>
  </si>
  <si>
    <r>
      <t>Postopek injektiranj zajema vrtanja cik/cak, vstavljanje tulcev (</t>
    </r>
    <r>
      <rPr>
        <b/>
        <sz val="8"/>
        <rFont val="Times New Roman"/>
        <family val="1"/>
      </rPr>
      <t>kovinskih pri nosilnostnih ukrepih</t>
    </r>
    <r>
      <rPr>
        <sz val="7"/>
        <rFont val="Times New Roman"/>
        <family val="1"/>
      </rPr>
      <t xml:space="preserve">, ostali lahko pri preprečevanju vlage), stabiliziranje tulcev, zalivanje in spremljanje postopka ter ob enem kontrola v notranjosti objekta. Postopek nasplošno v skladu s Smernicami in doktrino pri injektiranjih in hidrofobnih urejanjih sanacij objektov, vključno s spiranjem uvrtanih nastavkov za preprečitev "zapečenja" injekcijske mase zaradi prahu nastalem ob vrtanju. O izvajanju voditi ločen dnevnik!
</t>
    </r>
    <r>
      <rPr>
        <b/>
        <sz val="8"/>
        <rFont val="Times New Roman"/>
        <family val="1"/>
      </rPr>
      <t>Injektiranje obvezno izvajati od spodaj navzgor ter ob stalni kontroli tako tehnične pravilnosti in eventualnih anomalij glede količine porabe injektirne mase.</t>
    </r>
  </si>
  <si>
    <t>po izvedbi injektiranja na predhodni trasi izvedba pasovne poglobitve za predvideno drenažo s kanalom cca 15/10-15cm za sklon drenaže cca 2,5%</t>
  </si>
  <si>
    <t>VEZNI 3.PASOVNI TEMELJI OB ZGORAJ v 2.linijah:
podobno, le na obstoječe in ob enem nove vratne odprtine, s tem da le injektiranje površinsko na t.i. vezne pasovne temelje-PT na rastru 24cm v dveh linijah (min odmik od roba PT 11cm)</t>
  </si>
  <si>
    <t>betonski tlakovci pravokotne in kvadratne oblike cem.sive barve in deb min 6cm (dostaviti vzorce v pregled in potrditev projektantu in inv.del); NC do 13-14€/m2 (kot npr. IGEM Kograd tip Eleganca mix klasika - dim cca 24/24/6 in 24/16/6cm ipd.)</t>
  </si>
  <si>
    <t>Izvedba dobave in montaže ter predhodne položitve pred tlakovci SREDNJIH CESTNIH ROBNIKOV ob tlakovano ploščad pred objektom na krajnih linijah, kompletno malenkost poglobljeni izkop, planum, betonska blazina in obbetoniranje ter fugiranje stikov s FCM - robniki dim cca 10/25/100cm</t>
  </si>
  <si>
    <t>podobno, le normalni veliki cestni robniki dim cca 15/25/100cm na daljši vzporedni Z liniji</t>
  </si>
  <si>
    <t>zunanjih vratnih prehodov z ob in nadsvetlobami - 3x</t>
  </si>
  <si>
    <t>priprava ležišč za okenske police r.š. cca 25cm in šir cca 100cm v naklonu cca 2% navzven s FCM ter po osušitvi 2x s Hidrostop premazom vključno gor 5cm na robovih</t>
  </si>
  <si>
    <t>Izvedba dobave in vgradnje materialov za AB pasovnih temeljev-PT dim cca 35/35cm izpod vseh 3.predvidenih vratnih odprtin z ob in nadsvetlobami z nasladnimi predvidenimi fazami del. Zemeljska dela že zajeta v predhodnih post./poglavjih!</t>
  </si>
  <si>
    <t>predhodna izvedba sider v obstoječe temelje objekta s sidri DN14mm dolžine l= 50cm v L obliki na rastru cca 50cm, kompletno uvrtanje min 2fi debelejše od sider, posesanje vrtine ter zalitje z visokokvalitetno 2K siderno maso (kot npr. SIKA Anchor 2fix)</t>
  </si>
  <si>
    <t>Izvedba klasične HHI obeh prostorov izvedene s polimernimi bitumenskimi trakovi ojačanimi s steklenim voalom deb min 3,6mm (kot npr. Fragmat T4, V4, P4 ipd.) ter na predhodni bitumenski predpremaz (kot npr. Fragmat Ibitol HS ipd.). Ob stenah zavihek cca 10cm na zid.</t>
  </si>
  <si>
    <t>zazidava po končanju inštalaterskih del manjših utorov v kombiniranih zidovih dim cca 2-4/3-4cm za elektriko in vodo</t>
  </si>
  <si>
    <r>
      <rPr>
        <u val="single"/>
        <sz val="10"/>
        <rFont val="Times New Roman"/>
        <family val="1"/>
      </rPr>
      <t xml:space="preserve">VARIANTNO: še </t>
    </r>
    <r>
      <rPr>
        <sz val="10"/>
        <rFont val="Times New Roman"/>
        <family val="1"/>
      </rPr>
      <t>odločitev projektanta in inv.del
kompletno vsi sloji novega klasičnega ometa (c.o.+groba+fina) kot podlaga za finalno pleskanje kuhinjskega prostora objekta</t>
    </r>
  </si>
  <si>
    <r>
      <t xml:space="preserve">spuščen obešen strop sanitarnega prostora na višini cca 260cm izveden z GKpl 1x12,5mm navadna in spodaj vodoodporna zelena 1x 12,5mm ter TI min </t>
    </r>
    <r>
      <rPr>
        <sz val="10"/>
        <rFont val="Calibri"/>
        <family val="2"/>
      </rPr>
      <t>λ</t>
    </r>
    <r>
      <rPr>
        <sz val="10"/>
        <rFont val="Times New Roman"/>
        <family val="1"/>
      </rPr>
      <t>=0,039 W/mK in izboljšana zvočna izolativnost in min 5kPa (kot npr. KI Akustik Rool ipd.) deb 20cm</t>
    </r>
  </si>
  <si>
    <t>sanitarni prostor s stensko obrobo le v vhodnem predprostoru (cca 6,5m') ter z epoksidno fugirno maso; NC keramike cca 18-20€/m2</t>
  </si>
  <si>
    <t>kuhinjski prostor s stensko obrobo na vseh obodnih stenah (cca 14,5m') ter navadna fugirna masa; NC keramike cca 18-20€/m2</t>
  </si>
  <si>
    <r>
      <t>ZIDARSKA, BETONERSKA, TESARSKA in KANALIZACIJSKA</t>
    </r>
    <r>
      <rPr>
        <b/>
        <sz val="12"/>
        <rFont val="Times New Roman"/>
        <family val="1"/>
      </rPr>
      <t xml:space="preserve"> GRADBENA DELA</t>
    </r>
  </si>
  <si>
    <r>
      <t>Kompletna izdelava novih PESKOLOVCEV za meteorno odtočno vodo s strešin enostavne dvokapne strehe z izdelavo betonskega dna iz p.b. in mulda na dnu, betonski pokrov in izdelavo priključka, betonska cev BCØ 30cm, globine do 1.0 m</t>
    </r>
    <r>
      <rPr>
        <sz val="10"/>
        <rFont val="Times New Roman"/>
        <family val="1"/>
      </rPr>
      <t xml:space="preserve"> (tipske serijske cevi)</t>
    </r>
  </si>
  <si>
    <t>Tridelna zasteklitev kuhinje z vhodnimi vrati je maksimalnih dimenzij 340/292 cm. Zasteklitev je po dolžini razdeljena na tri enake dele po 113cm, po višini pa je razdeljena na spodnji del, do višine vrat - 230cm in nadsvetlobo v višini 62 cm. Enokrilna vrata se odpiranjo s kljuko in ključavnico, druga dva dela sta fiksna. Glej shemo vrat -V2</t>
  </si>
  <si>
    <t>Zastekljena stena dimenzij 544/318 iz kuhinje na zunanjo teraso. Stena je sestavljena iz štirih segmentov/rastrov, srednja dva segmenta bosta v bistvu drsna vrata dimnezij 136/230 cm, ki se odpirata na vsaka na svojo stran, k fiksnima segmentoma. Nad vrati in fiksnima deloma bo tudi nadsvetloba višine 88cm, razdelitev sledi rastru spodnjega dela. Glej shemo vrat V3</t>
  </si>
  <si>
    <t>Dvokrilna vrata v sanitarije z zasteklitvijo in odpiranjem navznoter. Eno krilo se odpira s ključavnico in kljuko, eno z zapiralom za odpiranje po potrebi, dimenzije cca 191/230cm, z nadsvetlobo iz dveh delov, ki sledi rastru vrat cca 191/62 cm. Skupna dimenzija zasteklitve 191/292 cm. Glej shemo vrat V1</t>
  </si>
  <si>
    <t>Doplačilo za enokrilna kompletno okovana in opremljena vrata za dostop v WC sanitarne kabine iz plošč v svetlo sivi barvi po izboru projektanta (vzorce dostaviti v potrditev projektantu), Stik vrat s steno mora biti izveden s pripiro, ne z rego skozi katero se lahko vidi. Vrata so izvedena v polni višini stene, če gre za steno višine 210 cm. Če gre za steno višine 260cm so vrata visoka 210 cm, nad njimi pa je fiksen del stene.</t>
  </si>
  <si>
    <t>Predelne stene in vrata so 15cm višje od tal (+195cm) in je zgornja linija od tal 210cm. (stene so bele barve, vzorce je potrebno dostaviti v potrditev projektantu)</t>
  </si>
  <si>
    <t>podobno, le PS izvedene do stropa in s tem od tal 260cm; Osrednje 4.stene med tušema in okoli WC invalidi v obliki -I=, vse ostalo enako.  (stene so bele barve, vzorce je potrebno dostaviti v potrditev projektantu)</t>
  </si>
  <si>
    <t>Izvedba dobave in montaže tipiziranih polpredfabriciranih suhomontažnih samostoječih SANITARNIH STEN z vratci v WC kabinah iz  vodoodpornih laminiranih tankih panelov z enokrilnimi vrati za vstop v WC kabine. Stene iz pralnih visokoodpornih kompaktnih barvnih plošč min d= 12 mm estetske in z zaprto strukturo (kot npr. Fundermax, Maxfunder, AMF, Trespa, Swissperl ipd.) z obdelanimi robovi, spodaj nasajena in privijačena na tipizirane RF/Inox nastavljive stojke/noge, ki se s pomočjo privarjenih ploščic privijačijo preko finalnih tlakov v MA estrihe. Na konceh sten min po dva RF/Inox kotnika privijačene v obodno stene (kamnite, opečne ali AB betonske podkonstrukcijo sten). Konstrukcijska spojna sredstva in okovje tipizirano sistemska in predfabricirana po izbranem sistemu tovrstnih sten. Zapiranje vrat na enostaven zaklep iz RF/Inoxa za sanitarne kabine zunaj z oznako Prosto/Zasedeno, oz. t.i. metuljček primeren za masovno uporabo, bunka za odpiranje enako iz RF/Inoxa ter min 3.nasadil. Barva sten je bela, vrata so svetlo sive barve (vzorce je potrebno dostaviti v potrditev projektantu)</t>
  </si>
  <si>
    <t>vrata cca 65/195cm; tuš kabini</t>
  </si>
  <si>
    <t>vrata cca 70/195cm; WC kabine</t>
  </si>
  <si>
    <t>vrata cca 85/210 cm; glavna in v WC invalidi</t>
  </si>
  <si>
    <t>Izvedba, dobava in montaža neserijskih tipiziranih ZUNANJIH LESENIH VRAT z ojačanim okvirjem podbojnega profila, kompletno z okovjem, min 3.nasadili in Alu ipd. kljuko srednjega razreda po izboru projektanta in investitorja; - vse stavbno pohištvo glej shem vrat in oken</t>
  </si>
  <si>
    <t>Izvedba, dobava in montaža neserijskih tipiziranih ZUNANJIH ALU VRAT Z ZASTEKLITVIJO, SKUPAJ S PREOSTALIMI SEGMENTI STEKLENE STENE,  z ojačanim okvirjem podbojnega profila, kompletno z okovjem, min 3.nasadili in Alu ipd. kljuko srednjega razreda po izboru projektanta in investitorja; - vse stavbno pohištvo glej sheme vrat in oken</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</si>
</sst>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_-* #,##0.000\ _S_I_T_-;\-* #,##0.000\ _S_I_T_-;_-* &quot;-&quot;??\ _S_I_T_-;_-@_-"/>
    <numFmt numFmtId="175" formatCode="#,##0.00\ &quot;SIT&quot;"/>
    <numFmt numFmtId="176" formatCode="[$€-2]\ #,##0.00"/>
    <numFmt numFmtId="177" formatCode="#,##0.00\ [$€-1]"/>
    <numFmt numFmtId="178" formatCode="dd/mm/yy"/>
    <numFmt numFmtId="179" formatCode="#,##0.00\ &quot;€&quot;"/>
    <numFmt numFmtId="180" formatCode="#,##0\ &quot;€&quot;"/>
    <numFmt numFmtId="181" formatCode="0.0"/>
    <numFmt numFmtId="182" formatCode="#,##0.0"/>
    <numFmt numFmtId="183" formatCode="[$-424]d\.\ mmmm\ yyyy"/>
    <numFmt numFmtId="184" formatCode="#,##0.0\ &quot;€&quot;"/>
    <numFmt numFmtId="185" formatCode="#,##0.00\ _€"/>
    <numFmt numFmtId="186" formatCode="0.0%"/>
    <numFmt numFmtId="187" formatCode="&quot;True&quot;;&quot;True&quot;;&quot;False&quot;"/>
    <numFmt numFmtId="188" formatCode="&quot;On&quot;;&quot;On&quot;;&quot;Off&quot;"/>
    <numFmt numFmtId="189" formatCode="[$€-2]\ #,##0.00_);[Red]\([$€-2]\ #,##0.00\)"/>
    <numFmt numFmtId="190" formatCode="&quot;Yes&quot;;&quot;Yes&quot;;&quot;No&quot;"/>
    <numFmt numFmtId="191" formatCode="#,##0.0\ _€"/>
  </numFmts>
  <fonts count="99">
    <font>
      <sz val="10"/>
      <name val="Arial"/>
      <family val="0"/>
    </font>
    <font>
      <b/>
      <sz val="10"/>
      <name val="Arial"/>
      <family val="0"/>
    </font>
    <font>
      <i/>
      <sz val="10"/>
      <name val="Arial"/>
      <family val="0"/>
    </font>
    <font>
      <b/>
      <i/>
      <sz val="10"/>
      <name val="Arial"/>
      <family val="0"/>
    </font>
    <font>
      <sz val="10"/>
      <name val="Arial CE"/>
      <family val="2"/>
    </font>
    <font>
      <u val="single"/>
      <sz val="10"/>
      <color indexed="12"/>
      <name val="Arial"/>
      <family val="2"/>
    </font>
    <font>
      <u val="single"/>
      <sz val="10"/>
      <color indexed="36"/>
      <name val="Arial"/>
      <family val="2"/>
    </font>
    <font>
      <sz val="9"/>
      <name val="Arial CE"/>
      <family val="2"/>
    </font>
    <font>
      <sz val="8"/>
      <name val="Times New Roman CE"/>
      <family val="1"/>
    </font>
    <font>
      <b/>
      <sz val="8"/>
      <name val="Times New Roman CE"/>
      <family val="1"/>
    </font>
    <font>
      <b/>
      <i/>
      <sz val="10"/>
      <name val="Times New Roman CE"/>
      <family val="1"/>
    </font>
    <font>
      <sz val="10"/>
      <name val="Times New Roman CE"/>
      <family val="1"/>
    </font>
    <font>
      <sz val="9"/>
      <name val="Times New Roman CE"/>
      <family val="1"/>
    </font>
    <font>
      <b/>
      <i/>
      <u val="single"/>
      <sz val="10"/>
      <name val="Times New Roman CE"/>
      <family val="1"/>
    </font>
    <font>
      <b/>
      <sz val="9"/>
      <name val="Times New Roman CE"/>
      <family val="1"/>
    </font>
    <font>
      <sz val="11"/>
      <name val="Times New Roman CE"/>
      <family val="1"/>
    </font>
    <font>
      <b/>
      <sz val="12"/>
      <name val="Times New Roman CE"/>
      <family val="0"/>
    </font>
    <font>
      <b/>
      <i/>
      <u val="single"/>
      <sz val="11"/>
      <name val="Times New Roman CE"/>
      <family val="0"/>
    </font>
    <font>
      <b/>
      <sz val="14"/>
      <name val="Times New Roman CE"/>
      <family val="1"/>
    </font>
    <font>
      <b/>
      <i/>
      <sz val="14"/>
      <name val="Arial Black"/>
      <family val="2"/>
    </font>
    <font>
      <b/>
      <i/>
      <sz val="16"/>
      <name val="Times New Roman CE"/>
      <family val="0"/>
    </font>
    <font>
      <b/>
      <i/>
      <sz val="12"/>
      <name val="Times New Roman CE"/>
      <family val="0"/>
    </font>
    <font>
      <b/>
      <i/>
      <u val="single"/>
      <sz val="16"/>
      <name val="Times New Roman CE"/>
      <family val="0"/>
    </font>
    <font>
      <b/>
      <sz val="16"/>
      <name val="Times New Roman CE"/>
      <family val="1"/>
    </font>
    <font>
      <b/>
      <sz val="16"/>
      <name val="Arial Black"/>
      <family val="2"/>
    </font>
    <font>
      <sz val="12"/>
      <name val="Times New Roman CE"/>
      <family val="0"/>
    </font>
    <font>
      <sz val="16"/>
      <name val="Arial Black"/>
      <family val="2"/>
    </font>
    <font>
      <b/>
      <sz val="13"/>
      <name val="Arial Black"/>
      <family val="2"/>
    </font>
    <font>
      <b/>
      <u val="single"/>
      <sz val="16"/>
      <name val="Arial Black"/>
      <family val="2"/>
    </font>
    <font>
      <b/>
      <u val="double"/>
      <sz val="18"/>
      <name val="Arial Black"/>
      <family val="2"/>
    </font>
    <font>
      <sz val="10"/>
      <name val="Times New Roman"/>
      <family val="1"/>
    </font>
    <font>
      <b/>
      <sz val="8"/>
      <name val="Times New Roman"/>
      <family val="1"/>
    </font>
    <font>
      <b/>
      <i/>
      <sz val="10"/>
      <name val="Times New Roman"/>
      <family val="1"/>
    </font>
    <font>
      <b/>
      <i/>
      <sz val="12"/>
      <name val="Times New Roman"/>
      <family val="1"/>
    </font>
    <font>
      <b/>
      <i/>
      <sz val="9"/>
      <name val="Times New Roman"/>
      <family val="1"/>
    </font>
    <font>
      <sz val="8"/>
      <name val="Times New Roman"/>
      <family val="1"/>
    </font>
    <font>
      <b/>
      <sz val="20"/>
      <name val="Times New Roman"/>
      <family val="1"/>
    </font>
    <font>
      <b/>
      <sz val="14"/>
      <name val="Times New Roman"/>
      <family val="1"/>
    </font>
    <font>
      <b/>
      <u val="single"/>
      <sz val="15"/>
      <name val="Times New Roman"/>
      <family val="1"/>
    </font>
    <font>
      <b/>
      <sz val="12"/>
      <name val="Times New Roman"/>
      <family val="1"/>
    </font>
    <font>
      <b/>
      <u val="double"/>
      <sz val="16"/>
      <name val="Times New Roman"/>
      <family val="1"/>
    </font>
    <font>
      <b/>
      <sz val="11"/>
      <name val="Times New Roman"/>
      <family val="1"/>
    </font>
    <font>
      <sz val="9"/>
      <name val="Times New Roman"/>
      <family val="1"/>
    </font>
    <font>
      <b/>
      <sz val="10"/>
      <name val="Times New Roman"/>
      <family val="1"/>
    </font>
    <font>
      <sz val="11"/>
      <name val="Times New Roman"/>
      <family val="1"/>
    </font>
    <font>
      <sz val="7"/>
      <name val="Times New Roman"/>
      <family val="1"/>
    </font>
    <font>
      <sz val="12"/>
      <name val="Times New Roman"/>
      <family val="1"/>
    </font>
    <font>
      <b/>
      <sz val="15"/>
      <name val="Times New Roman CE"/>
      <family val="0"/>
    </font>
    <font>
      <b/>
      <i/>
      <sz val="16"/>
      <name val="Arial Black"/>
      <family val="2"/>
    </font>
    <font>
      <sz val="6"/>
      <name val="Times New Roman CE"/>
      <family val="1"/>
    </font>
    <font>
      <sz val="6"/>
      <name val="Times New Roman"/>
      <family val="1"/>
    </font>
    <font>
      <b/>
      <sz val="12"/>
      <name val="Arial Black"/>
      <family val="2"/>
    </font>
    <font>
      <i/>
      <sz val="9"/>
      <name val="Times New Roman"/>
      <family val="1"/>
    </font>
    <font>
      <b/>
      <sz val="16"/>
      <name val="Times New Roman"/>
      <family val="1"/>
    </font>
    <font>
      <sz val="10"/>
      <name val="Calibri"/>
      <family val="2"/>
    </font>
    <font>
      <u val="single"/>
      <sz val="10"/>
      <name val="Times New Roman"/>
      <family val="1"/>
    </font>
    <font>
      <sz val="8"/>
      <name val="Arial"/>
      <family val="2"/>
    </font>
    <font>
      <vertAlign val="superscript"/>
      <sz val="10"/>
      <name val="Times New Roman"/>
      <family val="1"/>
    </font>
    <font>
      <vertAlign val="superscript"/>
      <sz val="11"/>
      <name val="Times New Roman"/>
      <family val="1"/>
    </font>
    <font>
      <sz val="11"/>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11"/>
      <color indexed="8"/>
      <name val="Arial"/>
      <family val="2"/>
    </font>
    <font>
      <sz val="10"/>
      <color indexed="8"/>
      <name val="Times New Roman"/>
      <family val="1"/>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theme="1"/>
      <name val="Arial"/>
      <family val="2"/>
    </font>
    <font>
      <sz val="10"/>
      <color theme="1"/>
      <name val="Times New Roman"/>
      <family val="1"/>
    </font>
    <font>
      <sz val="11"/>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rgb="FF00FF00"/>
        <bgColor indexed="64"/>
      </patternFill>
    </fill>
    <fill>
      <patternFill patternType="solid">
        <fgColor rgb="FFCCFF66"/>
        <bgColor indexed="64"/>
      </patternFill>
    </fill>
    <fill>
      <patternFill patternType="solid">
        <fgColor rgb="FF9FFF9F"/>
        <bgColor indexed="64"/>
      </patternFill>
    </fill>
    <fill>
      <patternFill patternType="solid">
        <fgColor rgb="FFFFFF00"/>
        <bgColor indexed="64"/>
      </patternFill>
    </fill>
    <fill>
      <patternFill patternType="solid">
        <fgColor rgb="FFFFFF99"/>
        <bgColor indexed="64"/>
      </patternFill>
    </fill>
    <fill>
      <patternFill patternType="solid">
        <fgColor rgb="FFB9EDFF"/>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color indexed="63"/>
      </left>
      <right style="thin"/>
      <top>
        <color indexed="63"/>
      </top>
      <bottom style="thin"/>
    </border>
    <border>
      <left style="thin"/>
      <right style="thin"/>
      <top style="thin"/>
      <bottom style="thin"/>
    </border>
    <border>
      <left style="medium"/>
      <right style="medium"/>
      <top style="medium"/>
      <bottom style="mediu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5" fillId="0" borderId="0" applyNumberFormat="0" applyFill="0" applyBorder="0" applyAlignment="0" applyProtection="0"/>
    <xf numFmtId="0" fontId="82" fillId="21" borderId="1" applyNumberFormat="0" applyAlignment="0" applyProtection="0"/>
    <xf numFmtId="0" fontId="83" fillId="0" borderId="0" applyNumberFormat="0" applyFill="0" applyBorder="0" applyAlignment="0" applyProtection="0"/>
    <xf numFmtId="0" fontId="84" fillId="0" borderId="2" applyNumberFormat="0" applyFill="0" applyAlignment="0" applyProtection="0"/>
    <xf numFmtId="0" fontId="85" fillId="0" borderId="3" applyNumberFormat="0" applyFill="0" applyAlignment="0" applyProtection="0"/>
    <xf numFmtId="0" fontId="86" fillId="0" borderId="4" applyNumberFormat="0" applyFill="0" applyAlignment="0" applyProtection="0"/>
    <xf numFmtId="0" fontId="86" fillId="0" borderId="0" applyNumberFormat="0" applyFill="0" applyBorder="0" applyAlignment="0" applyProtection="0"/>
    <xf numFmtId="0" fontId="0" fillId="0" borderId="0">
      <alignment/>
      <protection/>
    </xf>
    <xf numFmtId="0" fontId="87" fillId="22"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90" fillId="0" borderId="6" applyNumberFormat="0" applyFill="0" applyAlignment="0" applyProtection="0"/>
    <xf numFmtId="0" fontId="91" fillId="30" borderId="7" applyNumberFormat="0" applyAlignment="0" applyProtection="0"/>
    <xf numFmtId="0" fontId="92" fillId="21" borderId="8" applyNumberFormat="0" applyAlignment="0" applyProtection="0"/>
    <xf numFmtId="0" fontId="93"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94" fillId="32" borderId="8" applyNumberFormat="0" applyAlignment="0" applyProtection="0"/>
    <xf numFmtId="0" fontId="95" fillId="0" borderId="9" applyNumberFormat="0" applyFill="0" applyAlignment="0" applyProtection="0"/>
  </cellStyleXfs>
  <cellXfs count="302">
    <xf numFmtId="0" fontId="0" fillId="0" borderId="0" xfId="0" applyAlignment="1">
      <alignment/>
    </xf>
    <xf numFmtId="4" fontId="15" fillId="33" borderId="0" xfId="41" applyNumberFormat="1" applyFont="1" applyFill="1" applyBorder="1" applyAlignment="1" applyProtection="1">
      <alignment/>
      <protection locked="0"/>
    </xf>
    <xf numFmtId="4" fontId="15" fillId="0" borderId="0" xfId="41" applyNumberFormat="1" applyFont="1" applyFill="1" applyBorder="1" applyAlignment="1" applyProtection="1">
      <alignment/>
      <protection locked="0"/>
    </xf>
    <xf numFmtId="4" fontId="8" fillId="0" borderId="0" xfId="41" applyNumberFormat="1" applyFont="1" applyBorder="1" applyAlignment="1" applyProtection="1">
      <alignment/>
      <protection locked="0"/>
    </xf>
    <xf numFmtId="4" fontId="15" fillId="0" borderId="0" xfId="41" applyNumberFormat="1" applyFont="1" applyBorder="1" applyAlignment="1" applyProtection="1">
      <alignment/>
      <protection locked="0"/>
    </xf>
    <xf numFmtId="4" fontId="8" fillId="0" borderId="0" xfId="41" applyNumberFormat="1" applyFont="1" applyFill="1" applyBorder="1" applyAlignment="1" applyProtection="1">
      <alignment/>
      <protection locked="0"/>
    </xf>
    <xf numFmtId="4" fontId="8" fillId="0" borderId="10" xfId="41" applyNumberFormat="1" applyFont="1" applyFill="1" applyBorder="1" applyAlignment="1" applyProtection="1">
      <alignment/>
      <protection locked="0"/>
    </xf>
    <xf numFmtId="4" fontId="25" fillId="0" borderId="0" xfId="41" applyNumberFormat="1" applyFont="1" applyFill="1" applyAlignment="1" applyProtection="1">
      <alignment horizontal="center"/>
      <protection locked="0"/>
    </xf>
    <xf numFmtId="4" fontId="8" fillId="0" borderId="0" xfId="41" applyNumberFormat="1" applyFont="1" applyFill="1" applyAlignment="1" applyProtection="1">
      <alignment horizontal="center"/>
      <protection locked="0"/>
    </xf>
    <xf numFmtId="4" fontId="9" fillId="0" borderId="0" xfId="41" applyNumberFormat="1" applyFont="1" applyBorder="1" applyAlignment="1" applyProtection="1">
      <alignment/>
      <protection locked="0"/>
    </xf>
    <xf numFmtId="4" fontId="12" fillId="33" borderId="0" xfId="41" applyNumberFormat="1" applyFont="1" applyFill="1" applyBorder="1" applyAlignment="1" applyProtection="1">
      <alignment/>
      <protection locked="0"/>
    </xf>
    <xf numFmtId="4" fontId="8" fillId="33" borderId="0" xfId="41" applyNumberFormat="1" applyFont="1" applyFill="1" applyBorder="1" applyAlignment="1" applyProtection="1">
      <alignment/>
      <protection locked="0"/>
    </xf>
    <xf numFmtId="0" fontId="96" fillId="33" borderId="0" xfId="0" applyFont="1" applyFill="1" applyAlignment="1" applyProtection="1">
      <alignment vertical="distributed" wrapText="1"/>
      <protection locked="0"/>
    </xf>
    <xf numFmtId="4" fontId="12" fillId="0" borderId="0" xfId="41" applyNumberFormat="1" applyFont="1" applyFill="1" applyBorder="1" applyAlignment="1" applyProtection="1">
      <alignment/>
      <protection locked="0"/>
    </xf>
    <xf numFmtId="0" fontId="96" fillId="0" borderId="0" xfId="0" applyFont="1" applyFill="1" applyAlignment="1" applyProtection="1">
      <alignment vertical="distributed" wrapText="1"/>
      <protection locked="0"/>
    </xf>
    <xf numFmtId="4" fontId="11" fillId="33" borderId="0" xfId="41" applyNumberFormat="1" applyFont="1" applyFill="1" applyBorder="1" applyAlignment="1" applyProtection="1">
      <alignment/>
      <protection locked="0"/>
    </xf>
    <xf numFmtId="15" fontId="8" fillId="0" borderId="11" xfId="41" applyNumberFormat="1" applyFont="1" applyBorder="1" applyProtection="1">
      <alignment/>
      <protection/>
    </xf>
    <xf numFmtId="15" fontId="8" fillId="0" borderId="0" xfId="41" applyNumberFormat="1" applyFont="1" applyBorder="1" applyProtection="1">
      <alignment/>
      <protection/>
    </xf>
    <xf numFmtId="0" fontId="31" fillId="0" borderId="0" xfId="41" applyFont="1" applyBorder="1" applyAlignment="1" applyProtection="1">
      <alignment horizontal="right"/>
      <protection/>
    </xf>
    <xf numFmtId="0" fontId="8" fillId="0" borderId="0" xfId="41" applyFont="1" applyBorder="1" applyAlignment="1" applyProtection="1">
      <alignment horizontal="center"/>
      <protection/>
    </xf>
    <xf numFmtId="1" fontId="8" fillId="0" borderId="0" xfId="41" applyNumberFormat="1" applyFont="1" applyBorder="1" applyAlignment="1" applyProtection="1">
      <alignment horizontal="center"/>
      <protection/>
    </xf>
    <xf numFmtId="185" fontId="8" fillId="0" borderId="0" xfId="41" applyNumberFormat="1" applyFont="1" applyBorder="1" applyAlignment="1" applyProtection="1">
      <alignment horizontal="center"/>
      <protection/>
    </xf>
    <xf numFmtId="177" fontId="8" fillId="0" borderId="12" xfId="41" applyNumberFormat="1" applyFont="1" applyBorder="1" applyAlignment="1" applyProtection="1">
      <alignment horizontal="center"/>
      <protection/>
    </xf>
    <xf numFmtId="0" fontId="8" fillId="0" borderId="0" xfId="41" applyFont="1" applyProtection="1">
      <alignment/>
      <protection/>
    </xf>
    <xf numFmtId="0" fontId="17" fillId="0" borderId="11" xfId="41" applyFont="1" applyBorder="1" applyAlignment="1" applyProtection="1">
      <alignment horizontal="left"/>
      <protection/>
    </xf>
    <xf numFmtId="0" fontId="17" fillId="0" borderId="0" xfId="41" applyFont="1" applyBorder="1" applyAlignment="1" applyProtection="1">
      <alignment horizontal="left"/>
      <protection/>
    </xf>
    <xf numFmtId="0" fontId="32" fillId="0" borderId="0" xfId="41" applyFont="1" applyBorder="1" applyAlignment="1" applyProtection="1">
      <alignment horizontal="right"/>
      <protection/>
    </xf>
    <xf numFmtId="1" fontId="21" fillId="0" borderId="0" xfId="41" applyNumberFormat="1" applyFont="1" applyBorder="1" applyAlignment="1" applyProtection="1">
      <alignment horizontal="left"/>
      <protection/>
    </xf>
    <xf numFmtId="0" fontId="11" fillId="0" borderId="0" xfId="41" applyFont="1" applyBorder="1" applyAlignment="1" applyProtection="1">
      <alignment horizontal="left" wrapText="1"/>
      <protection/>
    </xf>
    <xf numFmtId="1" fontId="11" fillId="0" borderId="0" xfId="41" applyNumberFormat="1" applyFont="1" applyBorder="1" applyAlignment="1" applyProtection="1">
      <alignment horizontal="left" wrapText="1"/>
      <protection/>
    </xf>
    <xf numFmtId="185" fontId="11" fillId="0" borderId="0" xfId="41" applyNumberFormat="1" applyFont="1" applyBorder="1" applyAlignment="1" applyProtection="1">
      <alignment horizontal="left" wrapText="1"/>
      <protection/>
    </xf>
    <xf numFmtId="177" fontId="11" fillId="0" borderId="12" xfId="41" applyNumberFormat="1" applyFont="1" applyBorder="1" applyAlignment="1" applyProtection="1">
      <alignment horizontal="left" wrapText="1"/>
      <protection/>
    </xf>
    <xf numFmtId="0" fontId="11" fillId="0" borderId="0" xfId="41" applyFont="1" applyProtection="1">
      <alignment/>
      <protection/>
    </xf>
    <xf numFmtId="4" fontId="12" fillId="0" borderId="0" xfId="41" applyNumberFormat="1" applyFont="1" applyAlignment="1" applyProtection="1">
      <alignment horizontal="left"/>
      <protection/>
    </xf>
    <xf numFmtId="0" fontId="4" fillId="0" borderId="0" xfId="41" applyFont="1" applyProtection="1">
      <alignment/>
      <protection/>
    </xf>
    <xf numFmtId="0" fontId="22" fillId="0" borderId="11" xfId="41" applyFont="1" applyBorder="1" applyAlignment="1" applyProtection="1">
      <alignment horizontal="left"/>
      <protection/>
    </xf>
    <xf numFmtId="0" fontId="22" fillId="0" borderId="0" xfId="41" applyFont="1" applyBorder="1" applyAlignment="1" applyProtection="1">
      <alignment horizontal="left"/>
      <protection/>
    </xf>
    <xf numFmtId="0" fontId="33" fillId="0" borderId="0" xfId="41" applyFont="1" applyBorder="1" applyAlignment="1" applyProtection="1">
      <alignment horizontal="right"/>
      <protection/>
    </xf>
    <xf numFmtId="1" fontId="19" fillId="34" borderId="13" xfId="41" applyNumberFormat="1" applyFont="1" applyFill="1" applyBorder="1" applyAlignment="1" applyProtection="1">
      <alignment horizontal="left"/>
      <protection/>
    </xf>
    <xf numFmtId="0" fontId="11" fillId="34" borderId="14" xfId="41" applyFont="1" applyFill="1" applyBorder="1" applyAlignment="1" applyProtection="1">
      <alignment horizontal="left" wrapText="1"/>
      <protection/>
    </xf>
    <xf numFmtId="1" fontId="11" fillId="34" borderId="14" xfId="41" applyNumberFormat="1" applyFont="1" applyFill="1" applyBorder="1" applyAlignment="1" applyProtection="1">
      <alignment horizontal="left" wrapText="1"/>
      <protection/>
    </xf>
    <xf numFmtId="185" fontId="11" fillId="34" borderId="14" xfId="41" applyNumberFormat="1" applyFont="1" applyFill="1" applyBorder="1" applyAlignment="1" applyProtection="1">
      <alignment horizontal="left" wrapText="1"/>
      <protection/>
    </xf>
    <xf numFmtId="177" fontId="11" fillId="34" borderId="15" xfId="41" applyNumberFormat="1" applyFont="1" applyFill="1" applyBorder="1" applyAlignment="1" applyProtection="1">
      <alignment horizontal="left" wrapText="1"/>
      <protection/>
    </xf>
    <xf numFmtId="0" fontId="13" fillId="0" borderId="11" xfId="41" applyFont="1" applyBorder="1" applyAlignment="1" applyProtection="1">
      <alignment horizontal="left"/>
      <protection/>
    </xf>
    <xf numFmtId="0" fontId="13" fillId="0" borderId="0" xfId="41" applyFont="1" applyBorder="1" applyAlignment="1" applyProtection="1">
      <alignment horizontal="left"/>
      <protection/>
    </xf>
    <xf numFmtId="0" fontId="32" fillId="33" borderId="0" xfId="41" applyFont="1" applyFill="1" applyBorder="1" applyAlignment="1" applyProtection="1">
      <alignment horizontal="right"/>
      <protection/>
    </xf>
    <xf numFmtId="1" fontId="51" fillId="35" borderId="16" xfId="41" applyNumberFormat="1" applyFont="1" applyFill="1" applyBorder="1" applyAlignment="1" applyProtection="1">
      <alignment horizontal="left" vertical="center"/>
      <protection/>
    </xf>
    <xf numFmtId="0" fontId="11" fillId="35" borderId="10" xfId="41" applyFont="1" applyFill="1" applyBorder="1" applyAlignment="1" applyProtection="1">
      <alignment horizontal="left" wrapText="1"/>
      <protection/>
    </xf>
    <xf numFmtId="1" fontId="11" fillId="35" borderId="10" xfId="41" applyNumberFormat="1" applyFont="1" applyFill="1" applyBorder="1" applyAlignment="1" applyProtection="1">
      <alignment horizontal="left" wrapText="1"/>
      <protection/>
    </xf>
    <xf numFmtId="185" fontId="11" fillId="35" borderId="17" xfId="41" applyNumberFormat="1" applyFont="1" applyFill="1" applyBorder="1" applyAlignment="1" applyProtection="1">
      <alignment horizontal="left" wrapText="1"/>
      <protection/>
    </xf>
    <xf numFmtId="177" fontId="11" fillId="35" borderId="12" xfId="41" applyNumberFormat="1" applyFont="1" applyFill="1" applyBorder="1" applyAlignment="1" applyProtection="1">
      <alignment horizontal="left" wrapText="1"/>
      <protection/>
    </xf>
    <xf numFmtId="4" fontId="14" fillId="0" borderId="0" xfId="41" applyNumberFormat="1" applyFont="1" applyAlignment="1" applyProtection="1">
      <alignment horizontal="left"/>
      <protection/>
    </xf>
    <xf numFmtId="1" fontId="13" fillId="0" borderId="11" xfId="41" applyNumberFormat="1" applyFont="1" applyBorder="1" applyAlignment="1" applyProtection="1">
      <alignment horizontal="left"/>
      <protection/>
    </xf>
    <xf numFmtId="1" fontId="13" fillId="0" borderId="0" xfId="41" applyNumberFormat="1" applyFont="1" applyBorder="1" applyAlignment="1" applyProtection="1">
      <alignment horizontal="left"/>
      <protection/>
    </xf>
    <xf numFmtId="0" fontId="34" fillId="0" borderId="0" xfId="41" applyFont="1" applyBorder="1" applyAlignment="1" applyProtection="1">
      <alignment horizontal="right"/>
      <protection/>
    </xf>
    <xf numFmtId="0" fontId="10" fillId="0" borderId="0" xfId="41" applyFont="1" applyBorder="1" applyAlignment="1" applyProtection="1">
      <alignment horizontal="left"/>
      <protection/>
    </xf>
    <xf numFmtId="0" fontId="12" fillId="0" borderId="0" xfId="41" applyFont="1" applyBorder="1" applyAlignment="1" applyProtection="1">
      <alignment horizontal="left" wrapText="1"/>
      <protection/>
    </xf>
    <xf numFmtId="1" fontId="12" fillId="0" borderId="0" xfId="41" applyNumberFormat="1" applyFont="1" applyBorder="1" applyAlignment="1" applyProtection="1">
      <alignment horizontal="left" wrapText="1"/>
      <protection/>
    </xf>
    <xf numFmtId="185" fontId="12" fillId="0" borderId="0" xfId="41" applyNumberFormat="1" applyFont="1" applyBorder="1" applyAlignment="1" applyProtection="1">
      <alignment horizontal="left" wrapText="1"/>
      <protection/>
    </xf>
    <xf numFmtId="0" fontId="0" fillId="0" borderId="0" xfId="0" applyAlignment="1" applyProtection="1">
      <alignment/>
      <protection/>
    </xf>
    <xf numFmtId="0" fontId="12" fillId="0" borderId="0" xfId="41" applyFont="1" applyProtection="1">
      <alignment/>
      <protection/>
    </xf>
    <xf numFmtId="4" fontId="12" fillId="0" borderId="0" xfId="41" applyNumberFormat="1" applyFont="1" applyAlignment="1" applyProtection="1">
      <alignment horizontal="center"/>
      <protection/>
    </xf>
    <xf numFmtId="0" fontId="7" fillId="0" borderId="0" xfId="41" applyFont="1" applyProtection="1">
      <alignment/>
      <protection/>
    </xf>
    <xf numFmtId="0" fontId="35" fillId="0" borderId="0" xfId="41" applyFont="1" applyBorder="1" applyProtection="1">
      <alignment/>
      <protection/>
    </xf>
    <xf numFmtId="177" fontId="8" fillId="0" borderId="0" xfId="41" applyNumberFormat="1" applyFont="1" applyBorder="1" applyAlignment="1" applyProtection="1">
      <alignment horizontal="center"/>
      <protection/>
    </xf>
    <xf numFmtId="177" fontId="26" fillId="36" borderId="18" xfId="41" applyNumberFormat="1" applyFont="1" applyFill="1" applyBorder="1" applyAlignment="1" applyProtection="1">
      <alignment horizontal="center" vertical="center"/>
      <protection/>
    </xf>
    <xf numFmtId="0" fontId="15" fillId="0" borderId="0" xfId="41" applyFont="1" applyProtection="1">
      <alignment/>
      <protection/>
    </xf>
    <xf numFmtId="177" fontId="18" fillId="0" borderId="12" xfId="41" applyNumberFormat="1" applyFont="1" applyFill="1" applyBorder="1" applyAlignment="1" applyProtection="1">
      <alignment horizontal="center" vertical="center"/>
      <protection/>
    </xf>
    <xf numFmtId="15" fontId="9" fillId="0" borderId="11" xfId="41" applyNumberFormat="1" applyFont="1" applyBorder="1" applyAlignment="1" applyProtection="1">
      <alignment/>
      <protection/>
    </xf>
    <xf numFmtId="15" fontId="9" fillId="0" borderId="0" xfId="41" applyNumberFormat="1" applyFont="1" applyBorder="1" applyAlignment="1" applyProtection="1">
      <alignment/>
      <protection/>
    </xf>
    <xf numFmtId="15" fontId="31" fillId="0" borderId="0" xfId="41" applyNumberFormat="1" applyFont="1" applyBorder="1" applyAlignment="1" applyProtection="1">
      <alignment/>
      <protection/>
    </xf>
    <xf numFmtId="1" fontId="9" fillId="0" borderId="0" xfId="41" applyNumberFormat="1" applyFont="1" applyBorder="1" applyAlignment="1" applyProtection="1">
      <alignment/>
      <protection/>
    </xf>
    <xf numFmtId="185" fontId="9" fillId="0" borderId="0" xfId="41" applyNumberFormat="1" applyFont="1" applyBorder="1" applyAlignment="1" applyProtection="1">
      <alignment/>
      <protection/>
    </xf>
    <xf numFmtId="177" fontId="9" fillId="0" borderId="12" xfId="41" applyNumberFormat="1" applyFont="1" applyBorder="1" applyAlignment="1" applyProtection="1">
      <alignment/>
      <protection/>
    </xf>
    <xf numFmtId="0" fontId="36" fillId="36" borderId="19" xfId="41" applyFont="1" applyFill="1" applyBorder="1" applyAlignment="1" applyProtection="1">
      <alignment horizontal="center" vertical="center"/>
      <protection/>
    </xf>
    <xf numFmtId="15" fontId="9" fillId="0" borderId="11" xfId="41" applyNumberFormat="1" applyFont="1" applyBorder="1" applyAlignment="1" applyProtection="1">
      <alignment horizontal="center" vertical="center"/>
      <protection/>
    </xf>
    <xf numFmtId="15" fontId="9" fillId="0" borderId="0" xfId="41" applyNumberFormat="1" applyFont="1" applyBorder="1" applyAlignment="1" applyProtection="1">
      <alignment horizontal="center" vertical="center"/>
      <protection/>
    </xf>
    <xf numFmtId="15" fontId="18" fillId="23" borderId="18" xfId="41" applyNumberFormat="1" applyFont="1" applyFill="1" applyBorder="1" applyAlignment="1" applyProtection="1">
      <alignment horizontal="center" vertical="center"/>
      <protection/>
    </xf>
    <xf numFmtId="15" fontId="18" fillId="0" borderId="0" xfId="41" applyNumberFormat="1" applyFont="1" applyFill="1" applyBorder="1" applyAlignment="1" applyProtection="1">
      <alignment horizontal="center" vertical="center"/>
      <protection/>
    </xf>
    <xf numFmtId="0" fontId="53" fillId="0" borderId="0" xfId="41" applyFont="1" applyFill="1" applyBorder="1" applyAlignment="1" applyProtection="1">
      <alignment horizontal="left" vertical="center"/>
      <protection/>
    </xf>
    <xf numFmtId="15" fontId="9" fillId="0" borderId="0" xfId="41" applyNumberFormat="1" applyFont="1" applyFill="1" applyBorder="1" applyAlignment="1" applyProtection="1">
      <alignment/>
      <protection/>
    </xf>
    <xf numFmtId="1" fontId="9" fillId="0" borderId="0" xfId="41" applyNumberFormat="1" applyFont="1" applyFill="1" applyBorder="1" applyAlignment="1" applyProtection="1">
      <alignment/>
      <protection/>
    </xf>
    <xf numFmtId="185" fontId="9" fillId="0" borderId="0" xfId="41" applyNumberFormat="1" applyFont="1" applyFill="1" applyBorder="1" applyAlignment="1" applyProtection="1">
      <alignment/>
      <protection/>
    </xf>
    <xf numFmtId="177" fontId="23" fillId="0" borderId="12" xfId="41" applyNumberFormat="1" applyFont="1" applyFill="1" applyBorder="1" applyAlignment="1" applyProtection="1">
      <alignment/>
      <protection/>
    </xf>
    <xf numFmtId="0" fontId="8" fillId="0" borderId="0" xfId="41" applyFont="1" applyFill="1" applyProtection="1">
      <alignment/>
      <protection/>
    </xf>
    <xf numFmtId="15" fontId="23" fillId="23" borderId="18" xfId="41" applyNumberFormat="1" applyFont="1" applyFill="1" applyBorder="1" applyAlignment="1" applyProtection="1">
      <alignment horizontal="center" vertical="center"/>
      <protection/>
    </xf>
    <xf numFmtId="15" fontId="23" fillId="0" borderId="0" xfId="41" applyNumberFormat="1" applyFont="1" applyFill="1" applyBorder="1" applyAlignment="1" applyProtection="1">
      <alignment horizontal="center" vertical="center"/>
      <protection/>
    </xf>
    <xf numFmtId="177" fontId="14" fillId="37" borderId="20" xfId="41" applyNumberFormat="1" applyFont="1" applyFill="1" applyBorder="1" applyAlignment="1" applyProtection="1">
      <alignment/>
      <protection/>
    </xf>
    <xf numFmtId="15" fontId="9" fillId="0" borderId="21" xfId="41" applyNumberFormat="1" applyFont="1" applyBorder="1" applyAlignment="1" applyProtection="1">
      <alignment horizontal="center" vertical="center"/>
      <protection/>
    </xf>
    <xf numFmtId="15" fontId="9" fillId="0" borderId="22" xfId="41" applyNumberFormat="1" applyFont="1" applyBorder="1" applyAlignment="1" applyProtection="1">
      <alignment horizontal="center" vertical="center"/>
      <protection/>
    </xf>
    <xf numFmtId="15" fontId="31" fillId="0" borderId="22" xfId="41" applyNumberFormat="1" applyFont="1" applyBorder="1" applyAlignment="1" applyProtection="1">
      <alignment/>
      <protection/>
    </xf>
    <xf numFmtId="15" fontId="9" fillId="0" borderId="22" xfId="41" applyNumberFormat="1" applyFont="1" applyBorder="1" applyAlignment="1" applyProtection="1">
      <alignment/>
      <protection/>
    </xf>
    <xf numFmtId="1" fontId="9" fillId="0" borderId="22" xfId="41" applyNumberFormat="1" applyFont="1" applyBorder="1" applyAlignment="1" applyProtection="1">
      <alignment/>
      <protection/>
    </xf>
    <xf numFmtId="185" fontId="9" fillId="0" borderId="22" xfId="41" applyNumberFormat="1" applyFont="1" applyBorder="1" applyAlignment="1" applyProtection="1">
      <alignment/>
      <protection/>
    </xf>
    <xf numFmtId="177" fontId="9" fillId="0" borderId="23" xfId="41" applyNumberFormat="1" applyFont="1" applyBorder="1" applyAlignment="1" applyProtection="1">
      <alignment/>
      <protection/>
    </xf>
    <xf numFmtId="15" fontId="38" fillId="0" borderId="0" xfId="41" applyNumberFormat="1" applyFont="1" applyBorder="1" applyAlignment="1" applyProtection="1">
      <alignment/>
      <protection/>
    </xf>
    <xf numFmtId="177" fontId="28" fillId="34" borderId="24" xfId="41" applyNumberFormat="1" applyFont="1" applyFill="1" applyBorder="1" applyAlignment="1" applyProtection="1">
      <alignment/>
      <protection/>
    </xf>
    <xf numFmtId="9" fontId="9" fillId="0" borderId="0" xfId="41" applyNumberFormat="1" applyFont="1" applyBorder="1" applyAlignment="1" applyProtection="1">
      <alignment/>
      <protection/>
    </xf>
    <xf numFmtId="15" fontId="39" fillId="0" borderId="0" xfId="41" applyNumberFormat="1" applyFont="1" applyBorder="1" applyAlignment="1" applyProtection="1">
      <alignment/>
      <protection/>
    </xf>
    <xf numFmtId="10" fontId="25" fillId="0" borderId="0" xfId="41" applyNumberFormat="1" applyFont="1" applyBorder="1" applyAlignment="1" applyProtection="1">
      <alignment/>
      <protection/>
    </xf>
    <xf numFmtId="177" fontId="27" fillId="0" borderId="12" xfId="41" applyNumberFormat="1" applyFont="1" applyBorder="1" applyAlignment="1" applyProtection="1">
      <alignment/>
      <protection/>
    </xf>
    <xf numFmtId="15" fontId="9" fillId="0" borderId="25" xfId="41" applyNumberFormat="1" applyFont="1" applyBorder="1" applyAlignment="1" applyProtection="1">
      <alignment/>
      <protection/>
    </xf>
    <xf numFmtId="15" fontId="9" fillId="0" borderId="26" xfId="41" applyNumberFormat="1" applyFont="1" applyBorder="1" applyAlignment="1" applyProtection="1">
      <alignment/>
      <protection/>
    </xf>
    <xf numFmtId="15" fontId="31" fillId="0" borderId="26" xfId="41" applyNumberFormat="1" applyFont="1" applyBorder="1" applyAlignment="1" applyProtection="1">
      <alignment/>
      <protection/>
    </xf>
    <xf numFmtId="1" fontId="9" fillId="0" borderId="26" xfId="41" applyNumberFormat="1" applyFont="1" applyBorder="1" applyAlignment="1" applyProtection="1">
      <alignment/>
      <protection/>
    </xf>
    <xf numFmtId="185" fontId="9" fillId="0" borderId="26" xfId="41" applyNumberFormat="1" applyFont="1" applyBorder="1" applyAlignment="1" applyProtection="1">
      <alignment/>
      <protection/>
    </xf>
    <xf numFmtId="177" fontId="9" fillId="0" borderId="27" xfId="41" applyNumberFormat="1" applyFont="1" applyBorder="1" applyAlignment="1" applyProtection="1">
      <alignment/>
      <protection/>
    </xf>
    <xf numFmtId="15" fontId="40" fillId="0" borderId="0" xfId="41" applyNumberFormat="1" applyFont="1" applyBorder="1" applyAlignment="1" applyProtection="1">
      <alignment/>
      <protection/>
    </xf>
    <xf numFmtId="177" fontId="29" fillId="34" borderId="19" xfId="41" applyNumberFormat="1" applyFont="1" applyFill="1" applyBorder="1" applyAlignment="1" applyProtection="1">
      <alignment/>
      <protection/>
    </xf>
    <xf numFmtId="1" fontId="8" fillId="0" borderId="18" xfId="41" applyNumberFormat="1" applyFont="1" applyBorder="1" applyAlignment="1" applyProtection="1">
      <alignment horizontal="center" vertical="center"/>
      <protection/>
    </xf>
    <xf numFmtId="185" fontId="9" fillId="0" borderId="18" xfId="41" applyNumberFormat="1" applyFont="1" applyBorder="1" applyAlignment="1" applyProtection="1">
      <alignment horizontal="center" vertical="center"/>
      <protection/>
    </xf>
    <xf numFmtId="179" fontId="9" fillId="0" borderId="18" xfId="41" applyNumberFormat="1" applyFont="1" applyBorder="1" applyAlignment="1" applyProtection="1">
      <alignment horizontal="center" vertical="center"/>
      <protection/>
    </xf>
    <xf numFmtId="15" fontId="41" fillId="37" borderId="0" xfId="41" applyNumberFormat="1" applyFont="1" applyFill="1" applyBorder="1" applyAlignment="1" applyProtection="1">
      <alignment/>
      <protection/>
    </xf>
    <xf numFmtId="15" fontId="8" fillId="0" borderId="18" xfId="41" applyNumberFormat="1" applyFont="1" applyBorder="1" applyAlignment="1" applyProtection="1">
      <alignment horizontal="center" vertical="center"/>
      <protection/>
    </xf>
    <xf numFmtId="1" fontId="9" fillId="0" borderId="18" xfId="41" applyNumberFormat="1" applyFont="1" applyBorder="1" applyAlignment="1" applyProtection="1">
      <alignment horizontal="center" vertical="center"/>
      <protection/>
    </xf>
    <xf numFmtId="15" fontId="42" fillId="33" borderId="19" xfId="41" applyNumberFormat="1" applyFont="1" applyFill="1" applyBorder="1" applyAlignment="1" applyProtection="1">
      <alignment vertical="distributed" wrapText="1"/>
      <protection/>
    </xf>
    <xf numFmtId="177" fontId="9" fillId="0" borderId="0" xfId="41" applyNumberFormat="1" applyFont="1" applyBorder="1" applyAlignment="1" applyProtection="1">
      <alignment/>
      <protection/>
    </xf>
    <xf numFmtId="14" fontId="9" fillId="0" borderId="0" xfId="41" applyNumberFormat="1" applyFont="1" applyFill="1" applyBorder="1" applyAlignment="1" applyProtection="1">
      <alignment horizontal="center" vertical="top"/>
      <protection/>
    </xf>
    <xf numFmtId="1" fontId="39" fillId="0" borderId="0" xfId="41" applyNumberFormat="1" applyFont="1" applyFill="1" applyAlignment="1" applyProtection="1">
      <alignment horizontal="left" vertical="center"/>
      <protection/>
    </xf>
    <xf numFmtId="15" fontId="25" fillId="0" borderId="0" xfId="41" applyNumberFormat="1" applyFont="1" applyAlignment="1" applyProtection="1">
      <alignment horizontal="left" vertical="top"/>
      <protection/>
    </xf>
    <xf numFmtId="15" fontId="16" fillId="0" borderId="0" xfId="41" applyNumberFormat="1" applyFont="1" applyAlignment="1" applyProtection="1">
      <alignment horizontal="left" vertical="top"/>
      <protection/>
    </xf>
    <xf numFmtId="4" fontId="11" fillId="0" borderId="0" xfId="41" applyNumberFormat="1" applyFont="1" applyProtection="1">
      <alignment/>
      <protection/>
    </xf>
    <xf numFmtId="15" fontId="16" fillId="0" borderId="0" xfId="41" applyNumberFormat="1" applyFont="1" applyAlignment="1" applyProtection="1">
      <alignment horizontal="right" vertical="top"/>
      <protection/>
    </xf>
    <xf numFmtId="1" fontId="25" fillId="0" borderId="0" xfId="41" applyNumberFormat="1" applyFont="1" applyFill="1" applyAlignment="1" applyProtection="1">
      <alignment horizontal="left" vertical="center"/>
      <protection/>
    </xf>
    <xf numFmtId="0" fontId="35" fillId="0" borderId="0" xfId="41" applyFont="1" applyProtection="1">
      <alignment/>
      <protection/>
    </xf>
    <xf numFmtId="0" fontId="25" fillId="0" borderId="0" xfId="41" applyFont="1" applyAlignment="1" applyProtection="1">
      <alignment horizontal="left"/>
      <protection/>
    </xf>
    <xf numFmtId="0" fontId="8" fillId="0" borderId="0" xfId="41" applyFont="1" applyAlignment="1" applyProtection="1">
      <alignment horizontal="center"/>
      <protection/>
    </xf>
    <xf numFmtId="1" fontId="8" fillId="0" borderId="0" xfId="41" applyNumberFormat="1" applyFont="1" applyAlignment="1" applyProtection="1">
      <alignment horizontal="center"/>
      <protection/>
    </xf>
    <xf numFmtId="185" fontId="8" fillId="0" borderId="0" xfId="41" applyNumberFormat="1" applyFont="1" applyAlignment="1" applyProtection="1">
      <alignment horizontal="center"/>
      <protection/>
    </xf>
    <xf numFmtId="177" fontId="8" fillId="0" borderId="0" xfId="41" applyNumberFormat="1" applyFont="1" applyAlignment="1" applyProtection="1">
      <alignment horizontal="center"/>
      <protection/>
    </xf>
    <xf numFmtId="15" fontId="25" fillId="0" borderId="11" xfId="41" applyNumberFormat="1" applyFont="1" applyBorder="1" applyAlignment="1" applyProtection="1">
      <alignment/>
      <protection/>
    </xf>
    <xf numFmtId="15" fontId="25" fillId="0" borderId="0" xfId="41" applyNumberFormat="1" applyFont="1" applyBorder="1" applyAlignment="1" applyProtection="1">
      <alignment/>
      <protection/>
    </xf>
    <xf numFmtId="15" fontId="18" fillId="23" borderId="18" xfId="41" applyNumberFormat="1" applyFont="1" applyFill="1" applyBorder="1" applyAlignment="1" applyProtection="1">
      <alignment horizontal="center" vertical="top"/>
      <protection/>
    </xf>
    <xf numFmtId="15" fontId="18" fillId="23" borderId="0" xfId="41" applyNumberFormat="1" applyFont="1" applyFill="1" applyBorder="1" applyAlignment="1" applyProtection="1">
      <alignment horizontal="center" vertical="top"/>
      <protection/>
    </xf>
    <xf numFmtId="0" fontId="37" fillId="23" borderId="0" xfId="41" applyFont="1" applyFill="1" applyBorder="1" applyAlignment="1" applyProtection="1">
      <alignment horizontal="left" vertical="center"/>
      <protection/>
    </xf>
    <xf numFmtId="15" fontId="9" fillId="0" borderId="0" xfId="41" applyNumberFormat="1" applyFont="1" applyBorder="1" applyAlignment="1" applyProtection="1">
      <alignment horizontal="center"/>
      <protection/>
    </xf>
    <xf numFmtId="4" fontId="9" fillId="0" borderId="0" xfId="41" applyNumberFormat="1" applyFont="1" applyBorder="1" applyAlignment="1" applyProtection="1">
      <alignment/>
      <protection/>
    </xf>
    <xf numFmtId="179" fontId="9" fillId="0" borderId="12" xfId="41" applyNumberFormat="1" applyFont="1" applyBorder="1" applyAlignment="1" applyProtection="1">
      <alignment/>
      <protection/>
    </xf>
    <xf numFmtId="1" fontId="8" fillId="0" borderId="11" xfId="41" applyNumberFormat="1" applyFont="1" applyBorder="1" applyAlignment="1" applyProtection="1">
      <alignment horizontal="center" vertical="top"/>
      <protection/>
    </xf>
    <xf numFmtId="1" fontId="8" fillId="0" borderId="0" xfId="41" applyNumberFormat="1" applyFont="1" applyBorder="1" applyAlignment="1" applyProtection="1">
      <alignment horizontal="center" vertical="top"/>
      <protection/>
    </xf>
    <xf numFmtId="15" fontId="35" fillId="0" borderId="0" xfId="41" applyNumberFormat="1" applyFont="1" applyBorder="1" applyAlignment="1" applyProtection="1">
      <alignment/>
      <protection/>
    </xf>
    <xf numFmtId="15" fontId="8" fillId="0" borderId="0" xfId="41" applyNumberFormat="1" applyFont="1" applyBorder="1" applyAlignment="1" applyProtection="1">
      <alignment horizontal="center"/>
      <protection/>
    </xf>
    <xf numFmtId="4" fontId="8" fillId="0" borderId="0" xfId="41" applyNumberFormat="1" applyFont="1" applyBorder="1" applyAlignment="1" applyProtection="1">
      <alignment/>
      <protection/>
    </xf>
    <xf numFmtId="179" fontId="8" fillId="0" borderId="12" xfId="41" applyNumberFormat="1" applyFont="1" applyBorder="1" applyAlignment="1" applyProtection="1">
      <alignment/>
      <protection/>
    </xf>
    <xf numFmtId="1" fontId="15" fillId="0" borderId="11" xfId="41" applyNumberFormat="1" applyFont="1" applyBorder="1" applyAlignment="1" applyProtection="1">
      <alignment horizontal="center" vertical="top"/>
      <protection/>
    </xf>
    <xf numFmtId="1" fontId="15" fillId="0" borderId="0" xfId="41" applyNumberFormat="1" applyFont="1" applyBorder="1" applyAlignment="1" applyProtection="1">
      <alignment horizontal="center" vertical="top"/>
      <protection/>
    </xf>
    <xf numFmtId="0" fontId="44" fillId="0" borderId="0" xfId="0" applyFont="1" applyAlignment="1" applyProtection="1">
      <alignment vertical="justify"/>
      <protection/>
    </xf>
    <xf numFmtId="15" fontId="15" fillId="0" borderId="0" xfId="41" applyNumberFormat="1" applyFont="1" applyBorder="1" applyAlignment="1" applyProtection="1">
      <alignment horizontal="center"/>
      <protection/>
    </xf>
    <xf numFmtId="4" fontId="15" fillId="0" borderId="0" xfId="41" applyNumberFormat="1" applyFont="1" applyBorder="1" applyAlignment="1" applyProtection="1">
      <alignment/>
      <protection/>
    </xf>
    <xf numFmtId="179" fontId="15" fillId="0" borderId="12" xfId="41" applyNumberFormat="1" applyFont="1" applyBorder="1" applyAlignment="1" applyProtection="1">
      <alignment/>
      <protection/>
    </xf>
    <xf numFmtId="1" fontId="15" fillId="0" borderId="11" xfId="41" applyNumberFormat="1" applyFont="1" applyBorder="1" applyAlignment="1" applyProtection="1">
      <alignment horizontal="center" vertical="top"/>
      <protection/>
    </xf>
    <xf numFmtId="1" fontId="15" fillId="0" borderId="0" xfId="41" applyNumberFormat="1" applyFont="1" applyBorder="1" applyAlignment="1" applyProtection="1">
      <alignment horizontal="center" vertical="top"/>
      <protection/>
    </xf>
    <xf numFmtId="15" fontId="44" fillId="0" borderId="0" xfId="41" applyNumberFormat="1" applyFont="1" applyBorder="1" applyAlignment="1" applyProtection="1">
      <alignment/>
      <protection/>
    </xf>
    <xf numFmtId="179" fontId="15" fillId="0" borderId="0" xfId="41" applyNumberFormat="1" applyFont="1" applyBorder="1" applyAlignment="1" applyProtection="1">
      <alignment/>
      <protection/>
    </xf>
    <xf numFmtId="0" fontId="46" fillId="0" borderId="0" xfId="0" applyFont="1" applyAlignment="1" applyProtection="1">
      <alignment vertical="justify"/>
      <protection/>
    </xf>
    <xf numFmtId="0" fontId="44" fillId="0" borderId="0" xfId="0" applyFont="1" applyAlignment="1" applyProtection="1">
      <alignment vertical="justify" wrapText="1"/>
      <protection/>
    </xf>
    <xf numFmtId="15" fontId="44" fillId="0" borderId="0" xfId="41" applyNumberFormat="1" applyFont="1" applyFill="1" applyBorder="1" applyAlignment="1" applyProtection="1">
      <alignment vertical="distributed" wrapText="1"/>
      <protection/>
    </xf>
    <xf numFmtId="4" fontId="8" fillId="0" borderId="0" xfId="41" applyNumberFormat="1" applyFont="1" applyFill="1" applyBorder="1" applyAlignment="1" applyProtection="1">
      <alignment/>
      <protection/>
    </xf>
    <xf numFmtId="179" fontId="8" fillId="0" borderId="0" xfId="41" applyNumberFormat="1" applyFont="1" applyBorder="1" applyAlignment="1" applyProtection="1">
      <alignment/>
      <protection/>
    </xf>
    <xf numFmtId="1" fontId="8" fillId="0" borderId="10" xfId="41" applyNumberFormat="1" applyFont="1" applyBorder="1" applyAlignment="1" applyProtection="1">
      <alignment horizontal="center" vertical="top"/>
      <protection/>
    </xf>
    <xf numFmtId="15" fontId="35" fillId="0" borderId="10" xfId="41" applyNumberFormat="1" applyFont="1" applyBorder="1" applyAlignment="1" applyProtection="1">
      <alignment/>
      <protection/>
    </xf>
    <xf numFmtId="15" fontId="8" fillId="0" borderId="10" xfId="41" applyNumberFormat="1" applyFont="1" applyBorder="1" applyAlignment="1" applyProtection="1">
      <alignment horizontal="center"/>
      <protection/>
    </xf>
    <xf numFmtId="4" fontId="8" fillId="0" borderId="10" xfId="41" applyNumberFormat="1" applyFont="1" applyBorder="1" applyAlignment="1" applyProtection="1">
      <alignment/>
      <protection/>
    </xf>
    <xf numFmtId="4" fontId="8" fillId="0" borderId="10" xfId="41" applyNumberFormat="1" applyFont="1" applyFill="1" applyBorder="1" applyAlignment="1" applyProtection="1">
      <alignment/>
      <protection/>
    </xf>
    <xf numFmtId="179" fontId="8" fillId="0" borderId="10" xfId="41" applyNumberFormat="1" applyFont="1" applyBorder="1" applyAlignment="1" applyProtection="1">
      <alignment/>
      <protection/>
    </xf>
    <xf numFmtId="1" fontId="25" fillId="0" borderId="0" xfId="41" applyNumberFormat="1" applyFont="1" applyAlignment="1" applyProtection="1">
      <alignment horizontal="center" vertical="top"/>
      <protection/>
    </xf>
    <xf numFmtId="0" fontId="39" fillId="0" borderId="0" xfId="41" applyFont="1" applyProtection="1">
      <alignment/>
      <protection/>
    </xf>
    <xf numFmtId="0" fontId="25" fillId="0" borderId="0" xfId="41" applyFont="1" applyAlignment="1" applyProtection="1">
      <alignment horizontal="center"/>
      <protection/>
    </xf>
    <xf numFmtId="4" fontId="25" fillId="0" borderId="0" xfId="41" applyNumberFormat="1" applyFont="1" applyAlignment="1" applyProtection="1">
      <alignment horizontal="center"/>
      <protection/>
    </xf>
    <xf numFmtId="4" fontId="25" fillId="0" borderId="0" xfId="41" applyNumberFormat="1" applyFont="1" applyFill="1" applyAlignment="1" applyProtection="1">
      <alignment horizontal="center"/>
      <protection/>
    </xf>
    <xf numFmtId="179" fontId="16" fillId="35" borderId="0" xfId="41" applyNumberFormat="1" applyFont="1" applyFill="1" applyAlignment="1" applyProtection="1">
      <alignment horizontal="center"/>
      <protection/>
    </xf>
    <xf numFmtId="0" fontId="25" fillId="0" borderId="0" xfId="41" applyFont="1" applyProtection="1">
      <alignment/>
      <protection/>
    </xf>
    <xf numFmtId="1" fontId="8" fillId="0" borderId="0" xfId="41" applyNumberFormat="1" applyFont="1" applyAlignment="1" applyProtection="1">
      <alignment horizontal="center" vertical="top"/>
      <protection/>
    </xf>
    <xf numFmtId="0" fontId="8" fillId="0" borderId="0" xfId="41" applyFont="1" applyAlignment="1" applyProtection="1">
      <alignment horizontal="center"/>
      <protection/>
    </xf>
    <xf numFmtId="4" fontId="8" fillId="0" borderId="0" xfId="41" applyNumberFormat="1" applyFont="1" applyAlignment="1" applyProtection="1">
      <alignment horizontal="center"/>
      <protection/>
    </xf>
    <xf numFmtId="179" fontId="8" fillId="0" borderId="0" xfId="41" applyNumberFormat="1" applyFont="1" applyAlignment="1" applyProtection="1">
      <alignment horizontal="center"/>
      <protection/>
    </xf>
    <xf numFmtId="0" fontId="8" fillId="0" borderId="0" xfId="41" applyFont="1" applyProtection="1">
      <alignment/>
      <protection/>
    </xf>
    <xf numFmtId="0" fontId="31" fillId="0" borderId="0" xfId="41" applyFont="1" applyFill="1" applyBorder="1" applyAlignment="1" applyProtection="1">
      <alignment horizontal="left" vertical="center"/>
      <protection/>
    </xf>
    <xf numFmtId="15" fontId="45" fillId="38" borderId="18" xfId="41" applyNumberFormat="1" applyFont="1" applyFill="1" applyBorder="1" applyAlignment="1" applyProtection="1">
      <alignment horizontal="center" vertical="distributed"/>
      <protection/>
    </xf>
    <xf numFmtId="15" fontId="45" fillId="38" borderId="18" xfId="41" applyNumberFormat="1" applyFont="1" applyFill="1" applyBorder="1" applyAlignment="1" applyProtection="1">
      <alignment horizontal="center" vertical="distributed" wrapText="1"/>
      <protection/>
    </xf>
    <xf numFmtId="15" fontId="30" fillId="0" borderId="0" xfId="41" applyNumberFormat="1" applyFont="1" applyBorder="1" applyAlignment="1" applyProtection="1">
      <alignment vertical="distributed" wrapText="1"/>
      <protection/>
    </xf>
    <xf numFmtId="15" fontId="52" fillId="38" borderId="0" xfId="41" applyNumberFormat="1" applyFont="1" applyFill="1" applyBorder="1" applyAlignment="1" applyProtection="1">
      <alignment horizontal="center" vertical="distributed" wrapText="1"/>
      <protection/>
    </xf>
    <xf numFmtId="15" fontId="30" fillId="0" borderId="0" xfId="41" applyNumberFormat="1" applyFont="1" applyFill="1" applyBorder="1" applyAlignment="1" applyProtection="1">
      <alignment vertical="distributed" wrapText="1"/>
      <protection/>
    </xf>
    <xf numFmtId="1" fontId="11" fillId="0" borderId="11" xfId="41" applyNumberFormat="1" applyFont="1" applyBorder="1" applyAlignment="1" applyProtection="1">
      <alignment horizontal="center" vertical="top"/>
      <protection/>
    </xf>
    <xf numFmtId="1" fontId="11" fillId="0" borderId="0" xfId="41" applyNumberFormat="1" applyFont="1" applyBorder="1" applyAlignment="1" applyProtection="1">
      <alignment horizontal="center" vertical="top"/>
      <protection/>
    </xf>
    <xf numFmtId="15" fontId="30" fillId="0" borderId="0" xfId="41" applyNumberFormat="1" applyFont="1" applyBorder="1" applyAlignment="1" applyProtection="1">
      <alignment/>
      <protection/>
    </xf>
    <xf numFmtId="15" fontId="11" fillId="0" borderId="0" xfId="41" applyNumberFormat="1" applyFont="1" applyBorder="1" applyAlignment="1" applyProtection="1">
      <alignment horizontal="center"/>
      <protection/>
    </xf>
    <xf numFmtId="4" fontId="11" fillId="0" borderId="0" xfId="41" applyNumberFormat="1" applyFont="1" applyBorder="1" applyAlignment="1" applyProtection="1">
      <alignment/>
      <protection/>
    </xf>
    <xf numFmtId="179" fontId="11" fillId="0" borderId="12" xfId="41" applyNumberFormat="1" applyFont="1" applyBorder="1" applyAlignment="1" applyProtection="1">
      <alignment/>
      <protection/>
    </xf>
    <xf numFmtId="15" fontId="44" fillId="0" borderId="0" xfId="41" applyNumberFormat="1" applyFont="1" applyBorder="1" applyAlignment="1" applyProtection="1">
      <alignment vertical="distributed" wrapText="1"/>
      <protection/>
    </xf>
    <xf numFmtId="15" fontId="15" fillId="0" borderId="10" xfId="41" applyNumberFormat="1" applyFont="1" applyBorder="1" applyAlignment="1" applyProtection="1">
      <alignment horizontal="center"/>
      <protection/>
    </xf>
    <xf numFmtId="2" fontId="8" fillId="0" borderId="0" xfId="41" applyNumberFormat="1" applyFont="1" applyBorder="1" applyAlignment="1" applyProtection="1">
      <alignment horizontal="center"/>
      <protection/>
    </xf>
    <xf numFmtId="15" fontId="44" fillId="0" borderId="0" xfId="41" applyNumberFormat="1" applyFont="1" applyBorder="1" applyAlignment="1" applyProtection="1">
      <alignment vertical="distributed"/>
      <protection/>
    </xf>
    <xf numFmtId="179" fontId="14" fillId="37" borderId="0" xfId="41" applyNumberFormat="1" applyFont="1" applyFill="1" applyBorder="1" applyAlignment="1" applyProtection="1">
      <alignment horizontal="center"/>
      <protection/>
    </xf>
    <xf numFmtId="4" fontId="15" fillId="0" borderId="0" xfId="41" applyNumberFormat="1" applyFont="1" applyFill="1" applyBorder="1" applyAlignment="1" applyProtection="1">
      <alignment/>
      <protection/>
    </xf>
    <xf numFmtId="9" fontId="15" fillId="0" borderId="0" xfId="41" applyNumberFormat="1" applyFont="1" applyBorder="1" applyAlignment="1" applyProtection="1">
      <alignment/>
      <protection/>
    </xf>
    <xf numFmtId="179" fontId="15" fillId="6" borderId="12" xfId="41" applyNumberFormat="1" applyFont="1" applyFill="1" applyBorder="1" applyAlignment="1" applyProtection="1">
      <alignment/>
      <protection/>
    </xf>
    <xf numFmtId="179" fontId="11" fillId="6" borderId="0" xfId="41" applyNumberFormat="1" applyFont="1" applyFill="1" applyBorder="1" applyAlignment="1" applyProtection="1">
      <alignment/>
      <protection/>
    </xf>
    <xf numFmtId="4" fontId="11" fillId="0" borderId="0" xfId="41" applyNumberFormat="1" applyFont="1" applyFill="1" applyBorder="1" applyAlignment="1" applyProtection="1">
      <alignment/>
      <protection/>
    </xf>
    <xf numFmtId="1" fontId="8" fillId="0" borderId="28" xfId="41" applyNumberFormat="1" applyFont="1" applyBorder="1" applyAlignment="1" applyProtection="1">
      <alignment horizontal="center" vertical="top"/>
      <protection/>
    </xf>
    <xf numFmtId="179" fontId="8" fillId="0" borderId="29" xfId="41" applyNumberFormat="1" applyFont="1" applyBorder="1" applyAlignment="1" applyProtection="1">
      <alignment/>
      <protection/>
    </xf>
    <xf numFmtId="15" fontId="45" fillId="23" borderId="18" xfId="41" applyNumberFormat="1" applyFont="1" applyFill="1" applyBorder="1" applyAlignment="1" applyProtection="1">
      <alignment horizontal="center" vertical="distributed"/>
      <protection/>
    </xf>
    <xf numFmtId="15" fontId="46" fillId="0" borderId="0" xfId="41" applyNumberFormat="1" applyFont="1" applyBorder="1" applyAlignment="1" applyProtection="1">
      <alignment/>
      <protection/>
    </xf>
    <xf numFmtId="15" fontId="30" fillId="0" borderId="0" xfId="41" applyNumberFormat="1" applyFont="1" applyBorder="1" applyAlignment="1" applyProtection="1">
      <alignment vertical="distributed"/>
      <protection/>
    </xf>
    <xf numFmtId="179" fontId="9" fillId="0" borderId="0" xfId="41" applyNumberFormat="1" applyFont="1" applyBorder="1" applyAlignment="1" applyProtection="1">
      <alignment horizontal="center"/>
      <protection/>
    </xf>
    <xf numFmtId="15" fontId="52" fillId="23" borderId="0" xfId="41" applyNumberFormat="1" applyFont="1" applyFill="1" applyBorder="1" applyAlignment="1" applyProtection="1">
      <alignment vertical="distributed" wrapText="1"/>
      <protection/>
    </xf>
    <xf numFmtId="15" fontId="35" fillId="0" borderId="0" xfId="41" applyNumberFormat="1" applyFont="1" applyBorder="1" applyAlignment="1" applyProtection="1">
      <alignment vertical="distributed"/>
      <protection/>
    </xf>
    <xf numFmtId="15" fontId="30" fillId="0" borderId="0" xfId="41" applyNumberFormat="1" applyFont="1" applyFill="1" applyBorder="1" applyAlignment="1" applyProtection="1">
      <alignment vertical="distributed"/>
      <protection/>
    </xf>
    <xf numFmtId="1" fontId="8" fillId="0" borderId="11" xfId="41" applyNumberFormat="1" applyFont="1" applyFill="1" applyBorder="1" applyAlignment="1" applyProtection="1">
      <alignment horizontal="center" vertical="top"/>
      <protection/>
    </xf>
    <xf numFmtId="1" fontId="8" fillId="0" borderId="0" xfId="41" applyNumberFormat="1" applyFont="1" applyFill="1" applyBorder="1" applyAlignment="1" applyProtection="1">
      <alignment horizontal="center" vertical="top"/>
      <protection/>
    </xf>
    <xf numFmtId="15" fontId="35" fillId="0" borderId="0" xfId="41" applyNumberFormat="1" applyFont="1" applyFill="1" applyBorder="1" applyAlignment="1" applyProtection="1">
      <alignment/>
      <protection/>
    </xf>
    <xf numFmtId="15" fontId="8" fillId="0" borderId="0" xfId="41" applyNumberFormat="1" applyFont="1" applyFill="1" applyBorder="1" applyAlignment="1" applyProtection="1">
      <alignment horizontal="center"/>
      <protection/>
    </xf>
    <xf numFmtId="179" fontId="8" fillId="0" borderId="12" xfId="41" applyNumberFormat="1" applyFont="1" applyFill="1" applyBorder="1" applyAlignment="1" applyProtection="1">
      <alignment/>
      <protection/>
    </xf>
    <xf numFmtId="1" fontId="8" fillId="0" borderId="28" xfId="41" applyNumberFormat="1" applyFont="1" applyFill="1" applyBorder="1" applyAlignment="1" applyProtection="1">
      <alignment horizontal="center" vertical="top"/>
      <protection/>
    </xf>
    <xf numFmtId="1" fontId="8" fillId="0" borderId="10" xfId="41" applyNumberFormat="1" applyFont="1" applyFill="1" applyBorder="1" applyAlignment="1" applyProtection="1">
      <alignment horizontal="center" vertical="top"/>
      <protection/>
    </xf>
    <xf numFmtId="15" fontId="35" fillId="0" borderId="10" xfId="41" applyNumberFormat="1" applyFont="1" applyFill="1" applyBorder="1" applyAlignment="1" applyProtection="1">
      <alignment/>
      <protection/>
    </xf>
    <xf numFmtId="15" fontId="8" fillId="0" borderId="10" xfId="41" applyNumberFormat="1" applyFont="1" applyFill="1" applyBorder="1" applyAlignment="1" applyProtection="1">
      <alignment horizontal="center"/>
      <protection/>
    </xf>
    <xf numFmtId="179" fontId="8" fillId="0" borderId="29" xfId="41" applyNumberFormat="1" applyFont="1" applyFill="1" applyBorder="1" applyAlignment="1" applyProtection="1">
      <alignment/>
      <protection/>
    </xf>
    <xf numFmtId="15" fontId="42" fillId="0" borderId="0" xfId="41" applyNumberFormat="1" applyFont="1" applyBorder="1" applyAlignment="1" applyProtection="1">
      <alignment vertical="distributed"/>
      <protection/>
    </xf>
    <xf numFmtId="179" fontId="15" fillId="0" borderId="0" xfId="41" applyNumberFormat="1" applyFont="1" applyProtection="1">
      <alignment/>
      <protection/>
    </xf>
    <xf numFmtId="0" fontId="30" fillId="0" borderId="0" xfId="0" applyFont="1" applyAlignment="1" applyProtection="1">
      <alignment vertical="justify"/>
      <protection/>
    </xf>
    <xf numFmtId="0" fontId="30" fillId="0" borderId="0" xfId="0" applyFont="1" applyAlignment="1" applyProtection="1">
      <alignment horizontal="left" vertical="distributed" wrapText="1"/>
      <protection/>
    </xf>
    <xf numFmtId="1" fontId="49" fillId="0" borderId="11" xfId="41" applyNumberFormat="1" applyFont="1" applyBorder="1" applyAlignment="1" applyProtection="1">
      <alignment horizontal="center" vertical="top"/>
      <protection/>
    </xf>
    <xf numFmtId="1" fontId="49" fillId="0" borderId="0" xfId="41" applyNumberFormat="1" applyFont="1" applyBorder="1" applyAlignment="1" applyProtection="1">
      <alignment horizontal="center" vertical="top"/>
      <protection/>
    </xf>
    <xf numFmtId="0" fontId="50" fillId="0" borderId="0" xfId="0" applyFont="1" applyAlignment="1" applyProtection="1">
      <alignment horizontal="left" vertical="distributed" wrapText="1"/>
      <protection/>
    </xf>
    <xf numFmtId="15" fontId="49" fillId="0" borderId="0" xfId="41" applyNumberFormat="1" applyFont="1" applyBorder="1" applyAlignment="1" applyProtection="1">
      <alignment horizontal="center"/>
      <protection/>
    </xf>
    <xf numFmtId="4" fontId="49" fillId="0" borderId="0" xfId="41" applyNumberFormat="1" applyFont="1" applyBorder="1" applyAlignment="1" applyProtection="1">
      <alignment/>
      <protection/>
    </xf>
    <xf numFmtId="179" fontId="49" fillId="0" borderId="12" xfId="41" applyNumberFormat="1" applyFont="1" applyBorder="1" applyAlignment="1" applyProtection="1">
      <alignment/>
      <protection/>
    </xf>
    <xf numFmtId="0" fontId="49" fillId="0" borderId="0" xfId="41" applyFont="1" applyProtection="1">
      <alignment/>
      <protection/>
    </xf>
    <xf numFmtId="1" fontId="49" fillId="0" borderId="11" xfId="41" applyNumberFormat="1" applyFont="1" applyBorder="1" applyAlignment="1" applyProtection="1">
      <alignment horizontal="center" vertical="top"/>
      <protection/>
    </xf>
    <xf numFmtId="1" fontId="49" fillId="0" borderId="0" xfId="41" applyNumberFormat="1" applyFont="1" applyBorder="1" applyAlignment="1" applyProtection="1">
      <alignment horizontal="center" vertical="top"/>
      <protection/>
    </xf>
    <xf numFmtId="15" fontId="50" fillId="0" borderId="0" xfId="41" applyNumberFormat="1" applyFont="1" applyBorder="1" applyAlignment="1" applyProtection="1">
      <alignment vertical="distributed"/>
      <protection/>
    </xf>
    <xf numFmtId="15" fontId="30" fillId="23" borderId="0" xfId="41" applyNumberFormat="1" applyFont="1" applyFill="1" applyBorder="1" applyAlignment="1" applyProtection="1">
      <alignment vertical="distributed" wrapText="1"/>
      <protection/>
    </xf>
    <xf numFmtId="15" fontId="42" fillId="0" borderId="0" xfId="41" applyNumberFormat="1" applyFont="1" applyFill="1" applyBorder="1" applyAlignment="1" applyProtection="1">
      <alignment vertical="distributed"/>
      <protection/>
    </xf>
    <xf numFmtId="179" fontId="11" fillId="0" borderId="0" xfId="41" applyNumberFormat="1" applyFont="1" applyFill="1" applyBorder="1" applyAlignment="1" applyProtection="1">
      <alignment horizontal="center"/>
      <protection/>
    </xf>
    <xf numFmtId="15" fontId="35" fillId="0" borderId="0" xfId="41" applyNumberFormat="1" applyFont="1" applyFill="1" applyBorder="1" applyAlignment="1" applyProtection="1">
      <alignment vertical="distributed"/>
      <protection/>
    </xf>
    <xf numFmtId="15" fontId="35" fillId="0" borderId="0" xfId="41" applyNumberFormat="1" applyFont="1" applyBorder="1" applyAlignment="1" applyProtection="1">
      <alignment vertical="distributed" wrapText="1"/>
      <protection/>
    </xf>
    <xf numFmtId="0" fontId="44" fillId="0" borderId="0" xfId="0" applyFont="1" applyAlignment="1" applyProtection="1">
      <alignment/>
      <protection/>
    </xf>
    <xf numFmtId="0" fontId="44" fillId="0" borderId="0" xfId="0" applyFont="1" applyAlignment="1" applyProtection="1">
      <alignment vertical="distributed"/>
      <protection/>
    </xf>
    <xf numFmtId="0" fontId="30" fillId="0" borderId="0" xfId="0" applyFont="1" applyAlignment="1" applyProtection="1">
      <alignment horizontal="justify" vertical="distributed" wrapText="1"/>
      <protection/>
    </xf>
    <xf numFmtId="0" fontId="44" fillId="0" borderId="0" xfId="0" applyFont="1" applyAlignment="1" applyProtection="1">
      <alignment horizontal="justify" vertical="distributed" wrapText="1"/>
      <protection/>
    </xf>
    <xf numFmtId="0" fontId="0" fillId="0" borderId="0" xfId="0" applyFont="1" applyAlignment="1" applyProtection="1">
      <alignment horizontal="justify" vertical="distributed" wrapText="1"/>
      <protection/>
    </xf>
    <xf numFmtId="0" fontId="56" fillId="0" borderId="0" xfId="0" applyFont="1" applyAlignment="1" applyProtection="1">
      <alignment horizontal="justify" vertical="distributed" wrapText="1"/>
      <protection/>
    </xf>
    <xf numFmtId="0" fontId="44" fillId="23" borderId="0" xfId="0" applyFont="1" applyFill="1" applyAlignment="1" applyProtection="1">
      <alignment vertical="justify" wrapText="1"/>
      <protection/>
    </xf>
    <xf numFmtId="179" fontId="11" fillId="0" borderId="0" xfId="41" applyNumberFormat="1" applyFont="1" applyBorder="1" applyAlignment="1" applyProtection="1">
      <alignment horizontal="center"/>
      <protection/>
    </xf>
    <xf numFmtId="15" fontId="42" fillId="0" borderId="0" xfId="41" applyNumberFormat="1" applyFont="1" applyBorder="1" applyAlignment="1" applyProtection="1">
      <alignment/>
      <protection/>
    </xf>
    <xf numFmtId="0" fontId="44" fillId="0" borderId="0" xfId="0" applyFont="1" applyFill="1" applyAlignment="1" applyProtection="1">
      <alignment vertical="justify"/>
      <protection/>
    </xf>
    <xf numFmtId="0" fontId="30" fillId="0" borderId="0" xfId="0" applyFont="1" applyAlignment="1" applyProtection="1">
      <alignment vertical="justify" wrapText="1"/>
      <protection/>
    </xf>
    <xf numFmtId="179" fontId="9" fillId="23" borderId="0" xfId="41" applyNumberFormat="1" applyFont="1" applyFill="1" applyBorder="1" applyAlignment="1" applyProtection="1">
      <alignment horizontal="center"/>
      <protection/>
    </xf>
    <xf numFmtId="0" fontId="97" fillId="0" borderId="0" xfId="0" applyFont="1" applyAlignment="1" applyProtection="1">
      <alignment vertical="center" wrapText="1"/>
      <protection/>
    </xf>
    <xf numFmtId="0" fontId="44" fillId="0" borderId="0" xfId="0" applyFont="1" applyFill="1" applyAlignment="1" applyProtection="1">
      <alignment horizontal="justify" vertical="distributed" wrapText="1"/>
      <protection/>
    </xf>
    <xf numFmtId="15" fontId="41" fillId="0" borderId="0" xfId="41" applyNumberFormat="1" applyFont="1" applyBorder="1" applyAlignment="1" applyProtection="1">
      <alignment/>
      <protection/>
    </xf>
    <xf numFmtId="1" fontId="12" fillId="0" borderId="0" xfId="41" applyNumberFormat="1" applyFont="1" applyBorder="1" applyAlignment="1" applyProtection="1">
      <alignment horizontal="center" vertical="top"/>
      <protection/>
    </xf>
    <xf numFmtId="179" fontId="14" fillId="0" borderId="0" xfId="41" applyNumberFormat="1" applyFont="1" applyBorder="1" applyAlignment="1" applyProtection="1">
      <alignment horizontal="center"/>
      <protection/>
    </xf>
    <xf numFmtId="4" fontId="12" fillId="0" borderId="0" xfId="41" applyNumberFormat="1" applyFont="1" applyBorder="1" applyAlignment="1" applyProtection="1">
      <alignment/>
      <protection/>
    </xf>
    <xf numFmtId="179" fontId="12" fillId="0" borderId="0" xfId="41" applyNumberFormat="1" applyFont="1" applyBorder="1" applyAlignment="1" applyProtection="1">
      <alignment/>
      <protection/>
    </xf>
    <xf numFmtId="15" fontId="12" fillId="0" borderId="0" xfId="41" applyNumberFormat="1" applyFont="1" applyBorder="1" applyAlignment="1" applyProtection="1">
      <alignment horizontal="center"/>
      <protection/>
    </xf>
    <xf numFmtId="0" fontId="98" fillId="0" borderId="0" xfId="0" applyFont="1" applyAlignment="1" applyProtection="1">
      <alignment vertical="distributed" wrapText="1"/>
      <protection/>
    </xf>
    <xf numFmtId="0" fontId="96" fillId="0" borderId="0" xfId="0" applyFont="1" applyAlignment="1" applyProtection="1">
      <alignment vertical="distributed" wrapText="1"/>
      <protection/>
    </xf>
    <xf numFmtId="15" fontId="30" fillId="0" borderId="0" xfId="41" applyNumberFormat="1" applyFont="1" applyBorder="1" applyAlignment="1" applyProtection="1">
      <alignment wrapText="1"/>
      <protection/>
    </xf>
    <xf numFmtId="2" fontId="44" fillId="0" borderId="0" xfId="0" applyNumberFormat="1" applyFont="1" applyAlignment="1" applyProtection="1">
      <alignment vertical="distributed" wrapText="1"/>
      <protection/>
    </xf>
    <xf numFmtId="2" fontId="30" fillId="0" borderId="0" xfId="0" applyNumberFormat="1" applyFont="1" applyAlignment="1" applyProtection="1">
      <alignment vertical="distributed" wrapText="1"/>
      <protection/>
    </xf>
    <xf numFmtId="49" fontId="44" fillId="0" borderId="0" xfId="0" applyNumberFormat="1" applyFont="1" applyAlignment="1" applyProtection="1">
      <alignment vertical="distributed" wrapText="1"/>
      <protection/>
    </xf>
    <xf numFmtId="1" fontId="12" fillId="0" borderId="11" xfId="41" applyNumberFormat="1" applyFont="1" applyBorder="1" applyAlignment="1" applyProtection="1">
      <alignment horizontal="center" vertical="top"/>
      <protection/>
    </xf>
    <xf numFmtId="15" fontId="42" fillId="0" borderId="0" xfId="41" applyNumberFormat="1" applyFont="1" applyFill="1" applyBorder="1" applyAlignment="1" applyProtection="1">
      <alignment vertical="distributed" wrapText="1"/>
      <protection/>
    </xf>
    <xf numFmtId="179" fontId="12" fillId="0" borderId="0" xfId="41" applyNumberFormat="1" applyFont="1" applyBorder="1" applyAlignment="1" applyProtection="1">
      <alignment horizontal="center"/>
      <protection/>
    </xf>
    <xf numFmtId="179" fontId="12" fillId="0" borderId="12" xfId="41" applyNumberFormat="1" applyFont="1" applyBorder="1" applyAlignment="1" applyProtection="1">
      <alignment/>
      <protection/>
    </xf>
    <xf numFmtId="4" fontId="8" fillId="0" borderId="0" xfId="41" applyNumberFormat="1" applyFont="1" applyBorder="1" applyAlignment="1" applyProtection="1">
      <alignment horizontal="center"/>
      <protection/>
    </xf>
    <xf numFmtId="49" fontId="30" fillId="0" borderId="0" xfId="0" applyNumberFormat="1" applyFont="1" applyAlignment="1" applyProtection="1">
      <alignment vertical="distributed" wrapText="1"/>
      <protection/>
    </xf>
    <xf numFmtId="179" fontId="11" fillId="0" borderId="0" xfId="41" applyNumberFormat="1" applyFont="1" applyBorder="1" applyAlignment="1" applyProtection="1">
      <alignment/>
      <protection/>
    </xf>
    <xf numFmtId="1" fontId="8" fillId="0" borderId="0" xfId="41" applyNumberFormat="1" applyFont="1" applyAlignment="1" applyProtection="1">
      <alignment horizontal="center" vertical="top"/>
      <protection/>
    </xf>
    <xf numFmtId="4" fontId="8" fillId="0" borderId="0" xfId="41" applyNumberFormat="1" applyFont="1" applyAlignment="1" applyProtection="1">
      <alignment horizontal="center"/>
      <protection/>
    </xf>
    <xf numFmtId="4" fontId="8" fillId="0" borderId="0" xfId="41" applyNumberFormat="1" applyFont="1" applyFill="1" applyAlignment="1" applyProtection="1">
      <alignment horizontal="center"/>
      <protection/>
    </xf>
    <xf numFmtId="179" fontId="8" fillId="0" borderId="0" xfId="41" applyNumberFormat="1" applyFont="1" applyAlignment="1" applyProtection="1">
      <alignment horizontal="center"/>
      <protection/>
    </xf>
    <xf numFmtId="1" fontId="15" fillId="0" borderId="0" xfId="41" applyNumberFormat="1" applyFont="1" applyAlignment="1" applyProtection="1">
      <alignment horizontal="center" vertical="center"/>
      <protection/>
    </xf>
    <xf numFmtId="0" fontId="44" fillId="0" borderId="0" xfId="41" applyFont="1" applyProtection="1">
      <alignment/>
      <protection/>
    </xf>
    <xf numFmtId="0" fontId="15" fillId="0" borderId="0" xfId="41" applyFont="1" applyAlignment="1" applyProtection="1">
      <alignment horizontal="center"/>
      <protection/>
    </xf>
    <xf numFmtId="4" fontId="15" fillId="0" borderId="0" xfId="41" applyNumberFormat="1" applyFont="1" applyAlignment="1" applyProtection="1">
      <alignment horizontal="center"/>
      <protection/>
    </xf>
    <xf numFmtId="4" fontId="15" fillId="0" borderId="0" xfId="41" applyNumberFormat="1" applyFont="1" applyFill="1" applyAlignment="1" applyProtection="1">
      <alignment horizontal="center"/>
      <protection/>
    </xf>
    <xf numFmtId="179" fontId="15" fillId="0" borderId="0" xfId="41" applyNumberFormat="1" applyFont="1" applyAlignment="1" applyProtection="1">
      <alignment horizontal="center"/>
      <protection/>
    </xf>
    <xf numFmtId="1" fontId="15" fillId="0" borderId="0" xfId="41" applyNumberFormat="1" applyFont="1" applyAlignment="1" applyProtection="1">
      <alignment horizontal="center"/>
      <protection/>
    </xf>
    <xf numFmtId="185" fontId="15" fillId="0" borderId="0" xfId="41" applyNumberFormat="1" applyFont="1" applyAlignment="1" applyProtection="1">
      <alignment horizontal="center"/>
      <protection/>
    </xf>
    <xf numFmtId="177" fontId="15" fillId="0" borderId="0" xfId="41" applyNumberFormat="1" applyFont="1" applyAlignment="1" applyProtection="1">
      <alignment horizontal="center"/>
      <protection/>
    </xf>
    <xf numFmtId="1" fontId="11" fillId="0" borderId="0" xfId="41" applyNumberFormat="1" applyFont="1" applyAlignment="1" applyProtection="1">
      <alignment horizontal="center" vertical="center"/>
      <protection/>
    </xf>
    <xf numFmtId="0" fontId="30" fillId="0" borderId="0" xfId="41" applyFont="1" applyProtection="1">
      <alignment/>
      <protection/>
    </xf>
    <xf numFmtId="0" fontId="11" fillId="0" borderId="0" xfId="41" applyFont="1" applyAlignment="1" applyProtection="1">
      <alignment horizontal="center"/>
      <protection/>
    </xf>
    <xf numFmtId="1" fontId="11" fillId="0" borderId="0" xfId="41" applyNumberFormat="1" applyFont="1" applyAlignment="1" applyProtection="1">
      <alignment horizontal="center"/>
      <protection/>
    </xf>
    <xf numFmtId="185" fontId="11" fillId="0" borderId="0" xfId="41" applyNumberFormat="1" applyFont="1" applyAlignment="1" applyProtection="1">
      <alignment horizontal="center"/>
      <protection/>
    </xf>
    <xf numFmtId="177" fontId="11" fillId="0" borderId="0" xfId="41" applyNumberFormat="1" applyFont="1" applyAlignment="1" applyProtection="1">
      <alignment horizontal="center"/>
      <protection/>
    </xf>
    <xf numFmtId="15" fontId="11" fillId="0" borderId="0" xfId="41" applyNumberFormat="1" applyFont="1" applyProtection="1">
      <alignment/>
      <protection/>
    </xf>
    <xf numFmtId="4" fontId="8" fillId="33" borderId="10" xfId="41" applyNumberFormat="1" applyFont="1" applyFill="1" applyBorder="1" applyAlignment="1" applyProtection="1">
      <alignment/>
      <protection locked="0"/>
    </xf>
    <xf numFmtId="4" fontId="11" fillId="0" borderId="0" xfId="41" applyNumberFormat="1" applyFont="1" applyFill="1" applyBorder="1" applyAlignment="1" applyProtection="1">
      <alignment/>
      <protection locked="0"/>
    </xf>
    <xf numFmtId="4" fontId="49" fillId="33" borderId="0" xfId="41" applyNumberFormat="1" applyFont="1" applyFill="1" applyBorder="1" applyAlignment="1" applyProtection="1">
      <alignment/>
      <protection locked="0"/>
    </xf>
    <xf numFmtId="4" fontId="25" fillId="33" borderId="0" xfId="41" applyNumberFormat="1" applyFont="1" applyFill="1" applyBorder="1" applyAlignment="1" applyProtection="1">
      <alignment/>
      <protection locked="0"/>
    </xf>
    <xf numFmtId="15" fontId="18" fillId="39" borderId="11" xfId="41" applyNumberFormat="1" applyFont="1" applyFill="1" applyBorder="1" applyAlignment="1" applyProtection="1">
      <alignment horizontal="left" vertical="distributed" wrapText="1"/>
      <protection/>
    </xf>
    <xf numFmtId="15" fontId="18" fillId="39" borderId="0" xfId="41" applyNumberFormat="1" applyFont="1" applyFill="1" applyBorder="1" applyAlignment="1" applyProtection="1">
      <alignment horizontal="left" vertical="distributed" wrapText="1"/>
      <protection/>
    </xf>
    <xf numFmtId="15" fontId="18" fillId="39" borderId="0" xfId="41" applyNumberFormat="1" applyFont="1" applyFill="1" applyBorder="1" applyAlignment="1" applyProtection="1">
      <alignment horizontal="left" vertical="distributed"/>
      <protection/>
    </xf>
    <xf numFmtId="15" fontId="18" fillId="39" borderId="30" xfId="41" applyNumberFormat="1" applyFont="1" applyFill="1" applyBorder="1" applyAlignment="1" applyProtection="1">
      <alignment horizontal="left" vertical="distributed"/>
      <protection/>
    </xf>
    <xf numFmtId="15" fontId="23" fillId="35" borderId="13" xfId="41" applyNumberFormat="1" applyFont="1" applyFill="1" applyBorder="1" applyAlignment="1" applyProtection="1">
      <alignment horizontal="center"/>
      <protection/>
    </xf>
    <xf numFmtId="15" fontId="23" fillId="35" borderId="14" xfId="41" applyNumberFormat="1" applyFont="1" applyFill="1" applyBorder="1" applyAlignment="1" applyProtection="1">
      <alignment horizontal="center"/>
      <protection/>
    </xf>
    <xf numFmtId="15" fontId="23" fillId="35" borderId="15" xfId="41" applyNumberFormat="1" applyFont="1" applyFill="1" applyBorder="1" applyAlignment="1" applyProtection="1">
      <alignment horizontal="center"/>
      <protection/>
    </xf>
    <xf numFmtId="0" fontId="53" fillId="0" borderId="0" xfId="41" applyFont="1" applyFill="1" applyBorder="1" applyAlignment="1" applyProtection="1">
      <alignment horizontal="left" vertical="distributed"/>
      <protection/>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_Tabele za teh. pr.-nadvoz 4-1n"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1838325</xdr:colOff>
      <xdr:row>0</xdr:row>
      <xdr:rowOff>0</xdr:rowOff>
    </xdr:from>
    <xdr:to>
      <xdr:col>3</xdr:col>
      <xdr:colOff>57150</xdr:colOff>
      <xdr:row>5</xdr:row>
      <xdr:rowOff>152400</xdr:rowOff>
    </xdr:to>
    <xdr:pic>
      <xdr:nvPicPr>
        <xdr:cNvPr id="1" name="Picture 1" descr="dol.si"/>
        <xdr:cNvPicPr preferRelativeResize="1">
          <a:picLocks noChangeAspect="1"/>
        </xdr:cNvPicPr>
      </xdr:nvPicPr>
      <xdr:blipFill>
        <a:blip r:embed="rId1"/>
        <a:stretch>
          <a:fillRect/>
        </a:stretch>
      </xdr:blipFill>
      <xdr:spPr>
        <a:xfrm>
          <a:off x="2647950" y="0"/>
          <a:ext cx="1247775"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66"/>
  </sheetPr>
  <dimension ref="A1:J798"/>
  <sheetViews>
    <sheetView tabSelected="1" view="pageBreakPreview" zoomScale="110" zoomScaleSheetLayoutView="110" zoomScalePageLayoutView="0" workbookViewId="0" topLeftCell="A362">
      <selection activeCell="H367" sqref="H367"/>
    </sheetView>
  </sheetViews>
  <sheetFormatPr defaultColWidth="9.00390625" defaultRowHeight="12.75"/>
  <cols>
    <col min="1" max="1" width="7.7109375" style="289" customWidth="1"/>
    <col min="2" max="2" width="4.421875" style="289" customWidth="1"/>
    <col min="3" max="3" width="45.421875" style="284" customWidth="1"/>
    <col min="4" max="4" width="9.140625" style="285" customWidth="1"/>
    <col min="5" max="5" width="9.140625" style="285" bestFit="1" customWidth="1"/>
    <col min="6" max="6" width="8.00390625" style="286" bestFit="1" customWidth="1"/>
    <col min="7" max="7" width="1.57421875" style="287" bestFit="1" customWidth="1"/>
    <col min="8" max="8" width="27.00390625" style="288" customWidth="1"/>
    <col min="9" max="9" width="11.28125" style="32" bestFit="1" customWidth="1"/>
    <col min="10" max="10" width="5.8515625" style="32" customWidth="1"/>
    <col min="11" max="18" width="9.00390625" style="32" customWidth="1"/>
    <col min="19" max="16384" width="9.00390625" style="32" customWidth="1"/>
  </cols>
  <sheetData>
    <row r="1" spans="1:8" s="23" customFormat="1" ht="12">
      <c r="A1" s="16"/>
      <c r="B1" s="17"/>
      <c r="C1" s="18"/>
      <c r="D1" s="19"/>
      <c r="E1" s="19"/>
      <c r="F1" s="20"/>
      <c r="G1" s="21"/>
      <c r="H1" s="22"/>
    </row>
    <row r="2" spans="1:8" s="23" customFormat="1" ht="12">
      <c r="A2" s="16"/>
      <c r="B2" s="17"/>
      <c r="C2" s="18"/>
      <c r="D2" s="19"/>
      <c r="E2" s="19"/>
      <c r="F2" s="20"/>
      <c r="G2" s="21"/>
      <c r="H2" s="22"/>
    </row>
    <row r="3" spans="1:10" s="34" customFormat="1" ht="16.5" thickBot="1">
      <c r="A3" s="24" t="s">
        <v>34</v>
      </c>
      <c r="B3" s="25"/>
      <c r="C3" s="26"/>
      <c r="D3" s="27" t="s">
        <v>2</v>
      </c>
      <c r="E3" s="28"/>
      <c r="F3" s="29"/>
      <c r="G3" s="30"/>
      <c r="H3" s="31"/>
      <c r="I3" s="32"/>
      <c r="J3" s="33"/>
    </row>
    <row r="4" spans="1:10" s="34" customFormat="1" ht="25.5" thickBot="1">
      <c r="A4" s="35" t="s">
        <v>37</v>
      </c>
      <c r="B4" s="36"/>
      <c r="C4" s="37"/>
      <c r="D4" s="38" t="s">
        <v>85</v>
      </c>
      <c r="E4" s="39"/>
      <c r="F4" s="40"/>
      <c r="G4" s="41"/>
      <c r="H4" s="42"/>
      <c r="I4" s="32"/>
      <c r="J4" s="33"/>
    </row>
    <row r="5" spans="1:10" s="34" customFormat="1" ht="19.5">
      <c r="A5" s="43" t="s">
        <v>35</v>
      </c>
      <c r="B5" s="44"/>
      <c r="C5" s="45"/>
      <c r="D5" s="46" t="s">
        <v>90</v>
      </c>
      <c r="E5" s="47"/>
      <c r="F5" s="48"/>
      <c r="G5" s="49"/>
      <c r="H5" s="50"/>
      <c r="I5" s="32"/>
      <c r="J5" s="51"/>
    </row>
    <row r="6" spans="1:10" s="62" customFormat="1" ht="12.75">
      <c r="A6" s="52" t="s">
        <v>36</v>
      </c>
      <c r="B6" s="53"/>
      <c r="C6" s="54"/>
      <c r="D6" s="55" t="s">
        <v>0</v>
      </c>
      <c r="E6" s="56"/>
      <c r="F6" s="57"/>
      <c r="G6" s="58"/>
      <c r="H6" s="59"/>
      <c r="I6" s="60"/>
      <c r="J6" s="61"/>
    </row>
    <row r="7" spans="1:8" s="23" customFormat="1" ht="11.25">
      <c r="A7" s="16"/>
      <c r="B7" s="17"/>
      <c r="C7" s="63"/>
      <c r="D7" s="19"/>
      <c r="E7" s="19"/>
      <c r="F7" s="20"/>
      <c r="G7" s="21"/>
      <c r="H7" s="22"/>
    </row>
    <row r="8" spans="1:8" s="23" customFormat="1" ht="11.25">
      <c r="A8" s="16"/>
      <c r="B8" s="17"/>
      <c r="C8" s="63"/>
      <c r="D8" s="19"/>
      <c r="E8" s="19"/>
      <c r="F8" s="20"/>
      <c r="G8" s="21"/>
      <c r="H8" s="64"/>
    </row>
    <row r="9" spans="1:8" s="66" customFormat="1" ht="25.5" thickBot="1">
      <c r="A9" s="294" t="s">
        <v>84</v>
      </c>
      <c r="B9" s="295"/>
      <c r="C9" s="296"/>
      <c r="D9" s="296"/>
      <c r="E9" s="296"/>
      <c r="F9" s="296"/>
      <c r="G9" s="297"/>
      <c r="H9" s="65" t="s">
        <v>91</v>
      </c>
    </row>
    <row r="10" spans="1:8" s="23" customFormat="1" ht="21" thickBot="1">
      <c r="A10" s="298" t="s">
        <v>89</v>
      </c>
      <c r="B10" s="299"/>
      <c r="C10" s="299"/>
      <c r="D10" s="299"/>
      <c r="E10" s="299"/>
      <c r="F10" s="299"/>
      <c r="G10" s="300"/>
      <c r="H10" s="67" t="s">
        <v>0</v>
      </c>
    </row>
    <row r="11" spans="1:8" s="23" customFormat="1" ht="11.25">
      <c r="A11" s="68"/>
      <c r="B11" s="69"/>
      <c r="C11" s="70"/>
      <c r="D11" s="69"/>
      <c r="E11" s="69"/>
      <c r="F11" s="71"/>
      <c r="G11" s="72"/>
      <c r="H11" s="73"/>
    </row>
    <row r="12" spans="1:8" s="23" customFormat="1" ht="12" thickBot="1">
      <c r="A12" s="68"/>
      <c r="B12" s="69"/>
      <c r="C12" s="70"/>
      <c r="D12" s="69"/>
      <c r="E12" s="69"/>
      <c r="F12" s="71"/>
      <c r="G12" s="72"/>
      <c r="H12" s="73"/>
    </row>
    <row r="13" spans="1:8" s="23" customFormat="1" ht="26.25" thickBot="1">
      <c r="A13" s="69"/>
      <c r="B13" s="69"/>
      <c r="C13" s="74" t="s">
        <v>3</v>
      </c>
      <c r="D13" s="69"/>
      <c r="E13" s="69"/>
      <c r="F13" s="71"/>
      <c r="G13" s="72"/>
      <c r="H13" s="73"/>
    </row>
    <row r="14" spans="1:8" s="23" customFormat="1" ht="11.25">
      <c r="A14" s="75"/>
      <c r="B14" s="76"/>
      <c r="C14" s="70"/>
      <c r="D14" s="69"/>
      <c r="E14" s="69"/>
      <c r="F14" s="71"/>
      <c r="G14" s="72"/>
      <c r="H14" s="73"/>
    </row>
    <row r="15" spans="1:8" s="23" customFormat="1" ht="11.25">
      <c r="A15" s="75"/>
      <c r="B15" s="76"/>
      <c r="C15" s="70"/>
      <c r="D15" s="69"/>
      <c r="E15" s="69"/>
      <c r="F15" s="71"/>
      <c r="G15" s="72"/>
      <c r="H15" s="73"/>
    </row>
    <row r="16" spans="1:8" s="84" customFormat="1" ht="20.25">
      <c r="A16" s="77" t="s">
        <v>8</v>
      </c>
      <c r="B16" s="78"/>
      <c r="C16" s="79" t="s">
        <v>1</v>
      </c>
      <c r="D16" s="80"/>
      <c r="E16" s="80"/>
      <c r="F16" s="81"/>
      <c r="G16" s="82"/>
      <c r="H16" s="83">
        <f>+H69</f>
        <v>0</v>
      </c>
    </row>
    <row r="17" spans="1:8" s="23" customFormat="1" ht="11.25">
      <c r="A17" s="75"/>
      <c r="B17" s="76"/>
      <c r="C17" s="70"/>
      <c r="D17" s="69"/>
      <c r="E17" s="69"/>
      <c r="F17" s="71"/>
      <c r="G17" s="72"/>
      <c r="H17" s="73"/>
    </row>
    <row r="18" spans="1:8" s="84" customFormat="1" ht="20.25">
      <c r="A18" s="85" t="s">
        <v>9</v>
      </c>
      <c r="B18" s="86"/>
      <c r="C18" s="79" t="s">
        <v>41</v>
      </c>
      <c r="D18" s="80"/>
      <c r="E18" s="80"/>
      <c r="F18" s="81"/>
      <c r="G18" s="82"/>
      <c r="H18" s="83">
        <f>+H150</f>
        <v>0</v>
      </c>
    </row>
    <row r="19" spans="1:8" s="23" customFormat="1" ht="11.25">
      <c r="A19" s="75"/>
      <c r="B19" s="76"/>
      <c r="C19" s="70"/>
      <c r="D19" s="69"/>
      <c r="E19" s="69"/>
      <c r="F19" s="71"/>
      <c r="G19" s="72"/>
      <c r="H19" s="73"/>
    </row>
    <row r="20" spans="1:8" s="84" customFormat="1" ht="20.25">
      <c r="A20" s="85" t="s">
        <v>10</v>
      </c>
      <c r="B20" s="86"/>
      <c r="C20" s="79" t="s">
        <v>119</v>
      </c>
      <c r="D20" s="80"/>
      <c r="E20" s="80"/>
      <c r="F20" s="81"/>
      <c r="G20" s="82"/>
      <c r="H20" s="83">
        <f>+H192</f>
        <v>0</v>
      </c>
    </row>
    <row r="21" spans="1:8" s="23" customFormat="1" ht="11.25">
      <c r="A21" s="76"/>
      <c r="B21" s="76"/>
      <c r="C21" s="70"/>
      <c r="D21" s="69"/>
      <c r="E21" s="69"/>
      <c r="F21" s="71"/>
      <c r="G21" s="72"/>
      <c r="H21" s="73"/>
    </row>
    <row r="22" spans="1:8" s="84" customFormat="1" ht="20.25">
      <c r="A22" s="85" t="s">
        <v>11</v>
      </c>
      <c r="B22" s="86"/>
      <c r="C22" s="79" t="s">
        <v>4</v>
      </c>
      <c r="D22" s="80"/>
      <c r="E22" s="80"/>
      <c r="F22" s="81"/>
      <c r="G22" s="82"/>
      <c r="H22" s="83">
        <f>+H223</f>
        <v>0</v>
      </c>
    </row>
    <row r="23" spans="1:8" s="23" customFormat="1" ht="11.25">
      <c r="A23" s="76"/>
      <c r="B23" s="76"/>
      <c r="C23" s="70"/>
      <c r="D23" s="69"/>
      <c r="E23" s="69"/>
      <c r="F23" s="71"/>
      <c r="G23" s="72"/>
      <c r="H23" s="73"/>
    </row>
    <row r="24" spans="1:8" s="84" customFormat="1" ht="44.25" customHeight="1">
      <c r="A24" s="85" t="s">
        <v>12</v>
      </c>
      <c r="B24" s="86"/>
      <c r="C24" s="301" t="s">
        <v>165</v>
      </c>
      <c r="D24" s="301"/>
      <c r="E24" s="301"/>
      <c r="F24" s="301"/>
      <c r="G24" s="82"/>
      <c r="H24" s="83">
        <f>+H324</f>
        <v>0</v>
      </c>
    </row>
    <row r="25" spans="1:8" s="23" customFormat="1" ht="12">
      <c r="A25" s="76"/>
      <c r="B25" s="76"/>
      <c r="C25" s="70"/>
      <c r="D25" s="69"/>
      <c r="E25" s="87">
        <f>SUM(H15:H24)</f>
        <v>0</v>
      </c>
      <c r="F25" s="71"/>
      <c r="G25" s="72"/>
      <c r="H25" s="73"/>
    </row>
    <row r="26" spans="1:8" s="23" customFormat="1" ht="11.25">
      <c r="A26" s="76"/>
      <c r="B26" s="76"/>
      <c r="C26" s="70"/>
      <c r="D26" s="69"/>
      <c r="E26" s="69"/>
      <c r="F26" s="71"/>
      <c r="G26" s="72"/>
      <c r="H26" s="73"/>
    </row>
    <row r="27" spans="1:8" s="23" customFormat="1" ht="11.25">
      <c r="A27" s="76"/>
      <c r="B27" s="76"/>
      <c r="C27" s="70"/>
      <c r="D27" s="69"/>
      <c r="E27" s="69"/>
      <c r="F27" s="71"/>
      <c r="G27" s="72"/>
      <c r="H27" s="73"/>
    </row>
    <row r="28" spans="1:8" s="84" customFormat="1" ht="20.25">
      <c r="A28" s="85" t="s">
        <v>42</v>
      </c>
      <c r="B28" s="86"/>
      <c r="C28" s="79" t="s">
        <v>45</v>
      </c>
      <c r="D28" s="80"/>
      <c r="E28" s="80"/>
      <c r="F28" s="81"/>
      <c r="G28" s="82"/>
      <c r="H28" s="83">
        <f>+H352</f>
        <v>0</v>
      </c>
    </row>
    <row r="29" spans="1:8" s="23" customFormat="1" ht="11.25">
      <c r="A29" s="76"/>
      <c r="B29" s="76"/>
      <c r="C29" s="70"/>
      <c r="D29" s="69"/>
      <c r="E29" s="69"/>
      <c r="F29" s="71"/>
      <c r="G29" s="72"/>
      <c r="H29" s="73"/>
    </row>
    <row r="30" spans="1:8" s="84" customFormat="1" ht="20.25">
      <c r="A30" s="85" t="s">
        <v>43</v>
      </c>
      <c r="B30" s="86"/>
      <c r="C30" s="79" t="s">
        <v>202</v>
      </c>
      <c r="D30" s="80"/>
      <c r="E30" s="80"/>
      <c r="F30" s="81"/>
      <c r="G30" s="82"/>
      <c r="H30" s="83">
        <f>+H393</f>
        <v>0</v>
      </c>
    </row>
    <row r="31" spans="1:8" s="23" customFormat="1" ht="11.25">
      <c r="A31" s="75"/>
      <c r="B31" s="76"/>
      <c r="C31" s="70"/>
      <c r="D31" s="69"/>
      <c r="E31" s="69"/>
      <c r="F31" s="71"/>
      <c r="G31" s="72"/>
      <c r="H31" s="73"/>
    </row>
    <row r="32" spans="1:8" s="84" customFormat="1" ht="20.25">
      <c r="A32" s="85" t="s">
        <v>44</v>
      </c>
      <c r="B32" s="86"/>
      <c r="C32" s="79" t="s">
        <v>46</v>
      </c>
      <c r="D32" s="80"/>
      <c r="E32" s="80"/>
      <c r="F32" s="81"/>
      <c r="G32" s="82"/>
      <c r="H32" s="83">
        <f>+H447</f>
        <v>0</v>
      </c>
    </row>
    <row r="33" spans="1:8" s="23" customFormat="1" ht="12">
      <c r="A33" s="76"/>
      <c r="B33" s="76"/>
      <c r="C33" s="70"/>
      <c r="D33" s="69"/>
      <c r="E33" s="87">
        <f>SUM(H28:H32)</f>
        <v>0</v>
      </c>
      <c r="F33" s="71"/>
      <c r="G33" s="72"/>
      <c r="H33" s="73"/>
    </row>
    <row r="34" spans="1:8" s="23" customFormat="1" ht="11.25">
      <c r="A34" s="75"/>
      <c r="B34" s="76"/>
      <c r="C34" s="70"/>
      <c r="D34" s="69"/>
      <c r="E34" s="69"/>
      <c r="F34" s="71"/>
      <c r="G34" s="72"/>
      <c r="H34" s="73"/>
    </row>
    <row r="35" spans="1:8" s="23" customFormat="1" ht="12" thickBot="1">
      <c r="A35" s="88"/>
      <c r="B35" s="89"/>
      <c r="C35" s="90"/>
      <c r="D35" s="91"/>
      <c r="E35" s="91"/>
      <c r="F35" s="92"/>
      <c r="G35" s="93"/>
      <c r="H35" s="94"/>
    </row>
    <row r="36" spans="1:8" s="23" customFormat="1" ht="25.5" thickTop="1">
      <c r="A36" s="68"/>
      <c r="B36" s="69"/>
      <c r="C36" s="95" t="s">
        <v>5</v>
      </c>
      <c r="D36" s="69"/>
      <c r="E36" s="69"/>
      <c r="F36" s="71"/>
      <c r="G36" s="72"/>
      <c r="H36" s="96">
        <f>SUM(H13:H35)</f>
        <v>0</v>
      </c>
    </row>
    <row r="37" spans="1:8" s="23" customFormat="1" ht="11.25">
      <c r="A37" s="68"/>
      <c r="B37" s="69"/>
      <c r="C37" s="70"/>
      <c r="D37" s="97" t="s">
        <v>0</v>
      </c>
      <c r="E37" s="69"/>
      <c r="F37" s="71"/>
      <c r="G37" s="72"/>
      <c r="H37" s="73"/>
    </row>
    <row r="38" spans="1:8" s="23" customFormat="1" ht="20.25">
      <c r="A38" s="68"/>
      <c r="B38" s="69"/>
      <c r="C38" s="98" t="s">
        <v>6</v>
      </c>
      <c r="D38" s="99">
        <v>0.22</v>
      </c>
      <c r="E38" s="69"/>
      <c r="F38" s="71"/>
      <c r="G38" s="72"/>
      <c r="H38" s="100">
        <f>+H36*D38</f>
        <v>0</v>
      </c>
    </row>
    <row r="39" spans="1:8" s="23" customFormat="1" ht="12" thickBot="1">
      <c r="A39" s="101"/>
      <c r="B39" s="102"/>
      <c r="C39" s="103"/>
      <c r="D39" s="102"/>
      <c r="E39" s="102"/>
      <c r="F39" s="104"/>
      <c r="G39" s="105"/>
      <c r="H39" s="106"/>
    </row>
    <row r="40" spans="1:8" s="23" customFormat="1" ht="27.75" thickBot="1">
      <c r="A40" s="68"/>
      <c r="B40" s="69"/>
      <c r="C40" s="107" t="s">
        <v>7</v>
      </c>
      <c r="D40" s="69"/>
      <c r="E40" s="69"/>
      <c r="F40" s="71"/>
      <c r="G40" s="72"/>
      <c r="H40" s="108">
        <f>SUM(H36:H39)</f>
        <v>0</v>
      </c>
    </row>
    <row r="41" spans="1:8" s="23" customFormat="1" ht="11.25">
      <c r="A41" s="68"/>
      <c r="B41" s="69"/>
      <c r="C41" s="70"/>
      <c r="D41" s="69"/>
      <c r="E41" s="69"/>
      <c r="F41" s="71"/>
      <c r="G41" s="72"/>
      <c r="H41" s="73"/>
    </row>
    <row r="42" spans="1:8" s="23" customFormat="1" ht="11.25">
      <c r="A42" s="68"/>
      <c r="B42" s="69"/>
      <c r="C42" s="70"/>
      <c r="D42" s="69"/>
      <c r="E42" s="109">
        <f>(60)+1</f>
        <v>61</v>
      </c>
      <c r="F42" s="109" t="s">
        <v>82</v>
      </c>
      <c r="G42" s="110"/>
      <c r="H42" s="111">
        <f>+H36/E42</f>
        <v>0</v>
      </c>
    </row>
    <row r="43" spans="1:8" s="23" customFormat="1" ht="15" thickBot="1">
      <c r="A43" s="69"/>
      <c r="B43" s="69"/>
      <c r="C43" s="112" t="s">
        <v>38</v>
      </c>
      <c r="D43" s="69"/>
      <c r="E43" s="113" t="s">
        <v>18</v>
      </c>
      <c r="F43" s="114" t="s">
        <v>83</v>
      </c>
      <c r="G43" s="110"/>
      <c r="H43" s="111">
        <f>+H40/E42</f>
        <v>0</v>
      </c>
    </row>
    <row r="44" spans="1:8" s="23" customFormat="1" ht="50.25" thickBot="1">
      <c r="A44" s="69"/>
      <c r="B44" s="69"/>
      <c r="C44" s="115" t="s">
        <v>61</v>
      </c>
      <c r="D44" s="69"/>
      <c r="E44" s="69"/>
      <c r="F44" s="71"/>
      <c r="G44" s="72"/>
      <c r="H44" s="116"/>
    </row>
    <row r="45" spans="1:8" s="23" customFormat="1" ht="11.25">
      <c r="A45" s="69"/>
      <c r="B45" s="69"/>
      <c r="C45" s="70"/>
      <c r="D45" s="69"/>
      <c r="E45" s="69"/>
      <c r="F45" s="71"/>
      <c r="G45" s="72"/>
      <c r="H45" s="116"/>
    </row>
    <row r="46" spans="1:8" s="23" customFormat="1" ht="11.25">
      <c r="A46" s="69"/>
      <c r="B46" s="69"/>
      <c r="C46" s="70"/>
      <c r="D46" s="69"/>
      <c r="E46" s="69"/>
      <c r="F46" s="71"/>
      <c r="G46" s="72"/>
      <c r="H46" s="116"/>
    </row>
    <row r="47" spans="1:10" s="34" customFormat="1" ht="15.75">
      <c r="A47" s="117"/>
      <c r="B47" s="117"/>
      <c r="C47" s="118"/>
      <c r="D47" s="119" t="s">
        <v>14</v>
      </c>
      <c r="E47" s="120"/>
      <c r="F47" s="120"/>
      <c r="I47" s="121"/>
      <c r="J47" s="122" t="s">
        <v>0</v>
      </c>
    </row>
    <row r="48" spans="1:8" s="23" customFormat="1" ht="15.75">
      <c r="A48" s="123" t="s">
        <v>19</v>
      </c>
      <c r="B48" s="123"/>
      <c r="C48" s="124"/>
      <c r="D48" s="125" t="s">
        <v>13</v>
      </c>
      <c r="E48" s="126"/>
      <c r="F48" s="127"/>
      <c r="G48" s="128"/>
      <c r="H48" s="129"/>
    </row>
    <row r="49" spans="1:8" s="23" customFormat="1" ht="11.25">
      <c r="A49" s="68"/>
      <c r="B49" s="69"/>
      <c r="C49" s="70"/>
      <c r="D49" s="69"/>
      <c r="E49" s="69"/>
      <c r="F49" s="71"/>
      <c r="G49" s="72"/>
      <c r="H49" s="73"/>
    </row>
    <row r="50" spans="1:8" s="23" customFormat="1" ht="11.25">
      <c r="A50" s="68"/>
      <c r="B50" s="69"/>
      <c r="C50" s="70"/>
      <c r="D50" s="69"/>
      <c r="E50" s="69"/>
      <c r="F50" s="71"/>
      <c r="G50" s="72"/>
      <c r="H50" s="73"/>
    </row>
    <row r="51" spans="1:8" s="23" customFormat="1" ht="15.75">
      <c r="A51" s="130" t="s">
        <v>92</v>
      </c>
      <c r="B51" s="131"/>
      <c r="C51" s="70"/>
      <c r="D51" s="69"/>
      <c r="E51" s="69"/>
      <c r="F51" s="71"/>
      <c r="G51" s="72"/>
      <c r="H51" s="73"/>
    </row>
    <row r="52" spans="1:8" s="23" customFormat="1" ht="11.25">
      <c r="A52" s="68"/>
      <c r="B52" s="69"/>
      <c r="C52" s="70"/>
      <c r="D52" s="69"/>
      <c r="E52" s="69"/>
      <c r="F52" s="71"/>
      <c r="G52" s="72"/>
      <c r="H52" s="73"/>
    </row>
    <row r="53" spans="1:8" s="23" customFormat="1" ht="11.25">
      <c r="A53" s="68"/>
      <c r="B53" s="69"/>
      <c r="C53" s="70"/>
      <c r="D53" s="69"/>
      <c r="E53" s="69"/>
      <c r="F53" s="71"/>
      <c r="G53" s="72"/>
      <c r="H53" s="73"/>
    </row>
    <row r="54" spans="1:8" s="23" customFormat="1" ht="18.75">
      <c r="A54" s="132" t="s">
        <v>8</v>
      </c>
      <c r="B54" s="133"/>
      <c r="C54" s="134" t="s">
        <v>1</v>
      </c>
      <c r="D54" s="135"/>
      <c r="E54" s="136"/>
      <c r="F54" s="136"/>
      <c r="G54" s="136"/>
      <c r="H54" s="137"/>
    </row>
    <row r="55" spans="1:8" s="23" customFormat="1" ht="11.25">
      <c r="A55" s="138"/>
      <c r="B55" s="139"/>
      <c r="C55" s="140"/>
      <c r="D55" s="141"/>
      <c r="E55" s="142"/>
      <c r="F55" s="142"/>
      <c r="G55" s="142"/>
      <c r="H55" s="143"/>
    </row>
    <row r="56" spans="1:8" s="66" customFormat="1" ht="60">
      <c r="A56" s="144">
        <v>1</v>
      </c>
      <c r="B56" s="145"/>
      <c r="C56" s="146" t="s">
        <v>93</v>
      </c>
      <c r="D56" s="147"/>
      <c r="E56" s="148"/>
      <c r="F56" s="148"/>
      <c r="G56" s="148"/>
      <c r="H56" s="149"/>
    </row>
    <row r="57" spans="1:8" s="66" customFormat="1" ht="15">
      <c r="A57" s="150"/>
      <c r="B57" s="151"/>
      <c r="C57" s="152"/>
      <c r="D57" s="147" t="s">
        <v>15</v>
      </c>
      <c r="E57" s="148">
        <v>1</v>
      </c>
      <c r="F57" s="1"/>
      <c r="G57" s="148"/>
      <c r="H57" s="149">
        <f>+F57*E57</f>
        <v>0</v>
      </c>
    </row>
    <row r="58" spans="1:8" s="66" customFormat="1" ht="15">
      <c r="A58" s="151"/>
      <c r="B58" s="151"/>
      <c r="C58" s="152"/>
      <c r="D58" s="147"/>
      <c r="E58" s="148"/>
      <c r="F58" s="1"/>
      <c r="G58" s="148"/>
      <c r="H58" s="153"/>
    </row>
    <row r="59" spans="1:8" s="66" customFormat="1" ht="47.25">
      <c r="A59" s="144">
        <v>2</v>
      </c>
      <c r="B59" s="145"/>
      <c r="C59" s="154" t="s">
        <v>59</v>
      </c>
      <c r="D59" s="147"/>
      <c r="E59" s="148"/>
      <c r="F59" s="1"/>
      <c r="G59" s="148"/>
      <c r="H59" s="149"/>
    </row>
    <row r="60" spans="1:8" s="66" customFormat="1" ht="15">
      <c r="A60" s="150"/>
      <c r="B60" s="151"/>
      <c r="C60" s="152"/>
      <c r="D60" s="147" t="s">
        <v>54</v>
      </c>
      <c r="E60" s="148">
        <v>1</v>
      </c>
      <c r="F60" s="1"/>
      <c r="G60" s="148"/>
      <c r="H60" s="149">
        <f>+F60*E60</f>
        <v>0</v>
      </c>
    </row>
    <row r="61" spans="1:8" s="66" customFormat="1" ht="15">
      <c r="A61" s="151"/>
      <c r="B61" s="151"/>
      <c r="C61" s="152"/>
      <c r="D61" s="147"/>
      <c r="E61" s="148"/>
      <c r="F61" s="1"/>
      <c r="G61" s="148"/>
      <c r="H61" s="153"/>
    </row>
    <row r="62" spans="1:8" s="66" customFormat="1" ht="60">
      <c r="A62" s="144">
        <v>3</v>
      </c>
      <c r="B62" s="145"/>
      <c r="C62" s="155" t="s">
        <v>60</v>
      </c>
      <c r="D62" s="147"/>
      <c r="E62" s="148"/>
      <c r="F62" s="1"/>
      <c r="G62" s="148"/>
      <c r="H62" s="149"/>
    </row>
    <row r="63" spans="1:8" s="66" customFormat="1" ht="15">
      <c r="A63" s="150"/>
      <c r="B63" s="151"/>
      <c r="C63" s="152"/>
      <c r="D63" s="147" t="s">
        <v>15</v>
      </c>
      <c r="E63" s="148">
        <v>1</v>
      </c>
      <c r="F63" s="1"/>
      <c r="G63" s="148"/>
      <c r="H63" s="149">
        <f>+F63*E63</f>
        <v>0</v>
      </c>
    </row>
    <row r="64" spans="1:8" s="66" customFormat="1" ht="15">
      <c r="A64" s="151"/>
      <c r="B64" s="151"/>
      <c r="C64" s="152"/>
      <c r="D64" s="147"/>
      <c r="E64" s="148"/>
      <c r="F64" s="1"/>
      <c r="G64" s="148"/>
      <c r="H64" s="153"/>
    </row>
    <row r="65" spans="1:8" s="66" customFormat="1" ht="30">
      <c r="A65" s="144">
        <v>4</v>
      </c>
      <c r="B65" s="145"/>
      <c r="C65" s="156" t="s">
        <v>94</v>
      </c>
      <c r="D65" s="147"/>
      <c r="E65" s="148"/>
      <c r="F65" s="1"/>
      <c r="G65" s="148"/>
      <c r="H65" s="149"/>
    </row>
    <row r="66" spans="1:8" s="66" customFormat="1" ht="15">
      <c r="A66" s="150" t="s">
        <v>0</v>
      </c>
      <c r="B66" s="151"/>
      <c r="C66" s="152" t="s">
        <v>0</v>
      </c>
      <c r="D66" s="147" t="s">
        <v>15</v>
      </c>
      <c r="E66" s="148">
        <v>1</v>
      </c>
      <c r="F66" s="1"/>
      <c r="G66" s="148"/>
      <c r="H66" s="149">
        <f>+F66*E66</f>
        <v>0</v>
      </c>
    </row>
    <row r="67" spans="1:8" s="23" customFormat="1" ht="11.25">
      <c r="A67" s="139"/>
      <c r="B67" s="139"/>
      <c r="C67" s="140"/>
      <c r="D67" s="141"/>
      <c r="E67" s="142"/>
      <c r="F67" s="5"/>
      <c r="G67" s="142"/>
      <c r="H67" s="158"/>
    </row>
    <row r="68" spans="1:8" s="23" customFormat="1" ht="11.25">
      <c r="A68" s="159"/>
      <c r="B68" s="159"/>
      <c r="C68" s="160"/>
      <c r="D68" s="161"/>
      <c r="E68" s="162"/>
      <c r="F68" s="6"/>
      <c r="G68" s="162"/>
      <c r="H68" s="164"/>
    </row>
    <row r="69" spans="1:8" s="171" customFormat="1" ht="15.75">
      <c r="A69" s="165"/>
      <c r="B69" s="165"/>
      <c r="C69" s="166" t="s">
        <v>16</v>
      </c>
      <c r="D69" s="167"/>
      <c r="E69" s="168"/>
      <c r="F69" s="7"/>
      <c r="G69" s="168"/>
      <c r="H69" s="170">
        <f>SUM(H54:H68)</f>
        <v>0</v>
      </c>
    </row>
    <row r="70" spans="1:8" s="176" customFormat="1" ht="11.25">
      <c r="A70" s="172"/>
      <c r="B70" s="172"/>
      <c r="C70" s="124"/>
      <c r="D70" s="173"/>
      <c r="E70" s="174"/>
      <c r="F70" s="8"/>
      <c r="G70" s="174"/>
      <c r="H70" s="175"/>
    </row>
    <row r="71" spans="1:8" s="176" customFormat="1" ht="11.25">
      <c r="A71" s="172"/>
      <c r="B71" s="172"/>
      <c r="C71" s="177" t="s">
        <v>0</v>
      </c>
      <c r="D71" s="173"/>
      <c r="E71" s="174"/>
      <c r="F71" s="8"/>
      <c r="G71" s="174"/>
      <c r="H71" s="175"/>
    </row>
    <row r="72" spans="1:8" s="23" customFormat="1" ht="18.75">
      <c r="A72" s="132" t="s">
        <v>9</v>
      </c>
      <c r="B72" s="133"/>
      <c r="C72" s="134" t="s">
        <v>41</v>
      </c>
      <c r="D72" s="135"/>
      <c r="E72" s="136"/>
      <c r="F72" s="9"/>
      <c r="G72" s="136"/>
      <c r="H72" s="137"/>
    </row>
    <row r="73" spans="1:8" s="23" customFormat="1" ht="25.5" customHeight="1">
      <c r="A73" s="138"/>
      <c r="B73" s="139"/>
      <c r="C73" s="178" t="s">
        <v>95</v>
      </c>
      <c r="D73" s="141"/>
      <c r="E73" s="142"/>
      <c r="F73" s="3"/>
      <c r="G73" s="142"/>
      <c r="H73" s="143"/>
    </row>
    <row r="74" spans="1:8" s="23" customFormat="1" ht="11.25">
      <c r="A74" s="138"/>
      <c r="B74" s="139"/>
      <c r="C74" s="140"/>
      <c r="D74" s="141"/>
      <c r="E74" s="142"/>
      <c r="F74" s="3"/>
      <c r="G74" s="142"/>
      <c r="H74" s="143"/>
    </row>
    <row r="75" spans="1:8" s="23" customFormat="1" ht="15.75">
      <c r="A75" s="138"/>
      <c r="B75" s="139"/>
      <c r="C75" s="98" t="s">
        <v>51</v>
      </c>
      <c r="D75" s="141"/>
      <c r="E75" s="142"/>
      <c r="F75" s="3"/>
      <c r="G75" s="142"/>
      <c r="H75" s="143"/>
    </row>
    <row r="76" spans="1:8" s="23" customFormat="1" ht="106.5">
      <c r="A76" s="138"/>
      <c r="B76" s="139"/>
      <c r="C76" s="179" t="s">
        <v>222</v>
      </c>
      <c r="D76" s="141"/>
      <c r="E76" s="142"/>
      <c r="F76" s="3"/>
      <c r="G76" s="142"/>
      <c r="H76" s="143"/>
    </row>
    <row r="77" spans="1:8" s="23" customFormat="1" ht="11.25">
      <c r="A77" s="138"/>
      <c r="B77" s="139"/>
      <c r="C77" s="140"/>
      <c r="D77" s="141"/>
      <c r="E77" s="142"/>
      <c r="F77" s="3"/>
      <c r="G77" s="142"/>
      <c r="H77" s="143"/>
    </row>
    <row r="78" spans="1:8" s="66" customFormat="1" ht="45">
      <c r="A78" s="144">
        <v>1</v>
      </c>
      <c r="B78" s="145"/>
      <c r="C78" s="156" t="s">
        <v>102</v>
      </c>
      <c r="D78" s="147"/>
      <c r="E78" s="148"/>
      <c r="F78" s="4"/>
      <c r="G78" s="148"/>
      <c r="H78" s="149"/>
    </row>
    <row r="79" spans="1:8" s="66" customFormat="1" ht="38.25">
      <c r="A79" s="144" t="s">
        <v>20</v>
      </c>
      <c r="B79" s="145"/>
      <c r="C79" s="180" t="s">
        <v>123</v>
      </c>
      <c r="D79" s="147" t="s">
        <v>17</v>
      </c>
      <c r="E79" s="148">
        <v>12</v>
      </c>
      <c r="F79" s="1"/>
      <c r="G79" s="148"/>
      <c r="H79" s="149">
        <f aca="true" t="shared" si="0" ref="H79:H84">+F79*E79</f>
        <v>0</v>
      </c>
    </row>
    <row r="80" spans="1:8" s="66" customFormat="1" ht="25.5">
      <c r="A80" s="144" t="s">
        <v>23</v>
      </c>
      <c r="B80" s="145"/>
      <c r="C80" s="180" t="s">
        <v>97</v>
      </c>
      <c r="D80" s="147" t="s">
        <v>18</v>
      </c>
      <c r="E80" s="148">
        <v>32</v>
      </c>
      <c r="F80" s="1"/>
      <c r="G80" s="148"/>
      <c r="H80" s="149">
        <f t="shared" si="0"/>
        <v>0</v>
      </c>
    </row>
    <row r="81" spans="1:8" s="66" customFormat="1" ht="63.75">
      <c r="A81" s="144" t="s">
        <v>24</v>
      </c>
      <c r="B81" s="145"/>
      <c r="C81" s="180" t="s">
        <v>98</v>
      </c>
      <c r="D81" s="147" t="s">
        <v>18</v>
      </c>
      <c r="E81" s="148">
        <f>+E80+1</f>
        <v>33</v>
      </c>
      <c r="F81" s="1"/>
      <c r="G81" s="148"/>
      <c r="H81" s="149">
        <f>+F81*E81</f>
        <v>0</v>
      </c>
    </row>
    <row r="82" spans="1:8" s="66" customFormat="1" ht="36">
      <c r="A82" s="144"/>
      <c r="B82" s="145"/>
      <c r="C82" s="181" t="s">
        <v>96</v>
      </c>
      <c r="D82" s="147"/>
      <c r="E82" s="148"/>
      <c r="F82" s="1"/>
      <c r="G82" s="148"/>
      <c r="H82" s="149"/>
    </row>
    <row r="83" spans="1:8" s="66" customFormat="1" ht="38.25">
      <c r="A83" s="144" t="s">
        <v>25</v>
      </c>
      <c r="B83" s="145"/>
      <c r="C83" s="180" t="s">
        <v>223</v>
      </c>
      <c r="D83" s="147" t="s">
        <v>17</v>
      </c>
      <c r="E83" s="148">
        <v>2.5</v>
      </c>
      <c r="F83" s="1"/>
      <c r="G83" s="148"/>
      <c r="H83" s="149">
        <f>+F83*E83</f>
        <v>0</v>
      </c>
    </row>
    <row r="84" spans="1:8" s="66" customFormat="1" ht="38.25">
      <c r="A84" s="144" t="s">
        <v>26</v>
      </c>
      <c r="B84" s="145"/>
      <c r="C84" s="182" t="s">
        <v>99</v>
      </c>
      <c r="D84" s="147" t="s">
        <v>18</v>
      </c>
      <c r="E84" s="148">
        <v>39</v>
      </c>
      <c r="F84" s="1"/>
      <c r="G84" s="148"/>
      <c r="H84" s="149">
        <f t="shared" si="0"/>
        <v>0</v>
      </c>
    </row>
    <row r="85" spans="1:8" s="66" customFormat="1" ht="63.75">
      <c r="A85" s="144" t="s">
        <v>27</v>
      </c>
      <c r="B85" s="145"/>
      <c r="C85" s="180" t="s">
        <v>100</v>
      </c>
      <c r="D85" s="147" t="s">
        <v>17</v>
      </c>
      <c r="E85" s="148">
        <f>(4.5+2.5)</f>
        <v>7</v>
      </c>
      <c r="F85" s="1"/>
      <c r="G85" s="148"/>
      <c r="H85" s="149">
        <f>+F85*E85</f>
        <v>0</v>
      </c>
    </row>
    <row r="86" spans="1:8" s="66" customFormat="1" ht="51">
      <c r="A86" s="144" t="s">
        <v>66</v>
      </c>
      <c r="B86" s="145"/>
      <c r="C86" s="180" t="s">
        <v>101</v>
      </c>
      <c r="D86" s="147" t="s">
        <v>17</v>
      </c>
      <c r="E86" s="148">
        <v>4.5</v>
      </c>
      <c r="F86" s="1"/>
      <c r="G86" s="148"/>
      <c r="H86" s="149">
        <f>+F86*E86</f>
        <v>0</v>
      </c>
    </row>
    <row r="87" spans="1:8" ht="12.75">
      <c r="A87" s="183"/>
      <c r="B87" s="184"/>
      <c r="C87" s="185"/>
      <c r="D87" s="186"/>
      <c r="E87" s="187"/>
      <c r="F87" s="15"/>
      <c r="G87" s="187"/>
      <c r="H87" s="188"/>
    </row>
    <row r="88" spans="1:8" s="66" customFormat="1" ht="210">
      <c r="A88" s="144">
        <v>2</v>
      </c>
      <c r="B88" s="145"/>
      <c r="C88" s="189" t="s">
        <v>103</v>
      </c>
      <c r="D88" s="147"/>
      <c r="E88" s="148"/>
      <c r="F88" s="1"/>
      <c r="G88" s="148"/>
      <c r="H88" s="149"/>
    </row>
    <row r="89" spans="1:8" s="66" customFormat="1" ht="76.5">
      <c r="A89" s="144"/>
      <c r="B89" s="145"/>
      <c r="C89" s="180" t="s">
        <v>104</v>
      </c>
      <c r="D89" s="147"/>
      <c r="E89" s="148"/>
      <c r="F89" s="1"/>
      <c r="G89" s="148"/>
      <c r="H89" s="149"/>
    </row>
    <row r="90" spans="1:8" s="66" customFormat="1" ht="38.25">
      <c r="A90" s="150" t="s">
        <v>20</v>
      </c>
      <c r="B90" s="151" t="s">
        <v>0</v>
      </c>
      <c r="C90" s="180" t="s">
        <v>105</v>
      </c>
      <c r="D90" s="147" t="s">
        <v>62</v>
      </c>
      <c r="E90" s="148">
        <v>22</v>
      </c>
      <c r="F90" s="1"/>
      <c r="G90" s="148"/>
      <c r="H90" s="149">
        <f>+F90*E90</f>
        <v>0</v>
      </c>
    </row>
    <row r="91" spans="1:8" s="66" customFormat="1" ht="63.75">
      <c r="A91" s="150" t="s">
        <v>23</v>
      </c>
      <c r="B91" s="151" t="s">
        <v>0</v>
      </c>
      <c r="C91" s="180" t="s">
        <v>224</v>
      </c>
      <c r="D91" s="147" t="s">
        <v>62</v>
      </c>
      <c r="E91" s="148">
        <v>12</v>
      </c>
      <c r="F91" s="1"/>
      <c r="G91" s="148"/>
      <c r="H91" s="149">
        <f>+F91*E91</f>
        <v>0</v>
      </c>
    </row>
    <row r="92" spans="1:8" s="66" customFormat="1" ht="114.75">
      <c r="A92" s="150" t="s">
        <v>24</v>
      </c>
      <c r="B92" s="151" t="s">
        <v>0</v>
      </c>
      <c r="C92" s="182" t="s">
        <v>106</v>
      </c>
      <c r="D92" s="147" t="s">
        <v>62</v>
      </c>
      <c r="E92" s="148">
        <v>4</v>
      </c>
      <c r="F92" s="1"/>
      <c r="G92" s="148"/>
      <c r="H92" s="149">
        <f>+F92*E92</f>
        <v>0</v>
      </c>
    </row>
    <row r="93" spans="1:8" s="66" customFormat="1" ht="51">
      <c r="A93" s="150" t="s">
        <v>25</v>
      </c>
      <c r="B93" s="151" t="s">
        <v>0</v>
      </c>
      <c r="C93" s="182" t="s">
        <v>107</v>
      </c>
      <c r="D93" s="190" t="s">
        <v>62</v>
      </c>
      <c r="E93" s="148">
        <v>5.6</v>
      </c>
      <c r="F93" s="1"/>
      <c r="G93" s="148"/>
      <c r="H93" s="149">
        <f>+F93*E93</f>
        <v>0</v>
      </c>
    </row>
    <row r="94" spans="1:8" s="23" customFormat="1" ht="11.25">
      <c r="A94" s="138"/>
      <c r="B94" s="139"/>
      <c r="C94" s="140"/>
      <c r="D94" s="191">
        <f>SUM(E90:E93)</f>
        <v>43.6</v>
      </c>
      <c r="E94" s="142"/>
      <c r="F94" s="11"/>
      <c r="G94" s="142"/>
      <c r="H94" s="143"/>
    </row>
    <row r="95" spans="1:8" s="23" customFormat="1" ht="11.25">
      <c r="A95" s="138"/>
      <c r="B95" s="139"/>
      <c r="C95" s="140"/>
      <c r="D95" s="141"/>
      <c r="E95" s="142"/>
      <c r="F95" s="11"/>
      <c r="G95" s="142"/>
      <c r="H95" s="143"/>
    </row>
    <row r="96" spans="1:8" s="66" customFormat="1" ht="90">
      <c r="A96" s="144">
        <v>3</v>
      </c>
      <c r="B96" s="145"/>
      <c r="C96" s="156" t="s">
        <v>111</v>
      </c>
      <c r="D96" s="147"/>
      <c r="E96" s="148"/>
      <c r="F96" s="1"/>
      <c r="G96" s="148"/>
      <c r="H96" s="149"/>
    </row>
    <row r="97" spans="1:8" s="66" customFormat="1" ht="51">
      <c r="A97" s="144" t="s">
        <v>20</v>
      </c>
      <c r="B97" s="145"/>
      <c r="C97" s="180" t="s">
        <v>112</v>
      </c>
      <c r="D97" s="147" t="s">
        <v>63</v>
      </c>
      <c r="E97" s="148">
        <f>+E102+E103</f>
        <v>34.5</v>
      </c>
      <c r="F97" s="1"/>
      <c r="G97" s="148"/>
      <c r="H97" s="149">
        <f>+F97*E97</f>
        <v>0</v>
      </c>
    </row>
    <row r="98" spans="1:8" s="66" customFormat="1" ht="25.5">
      <c r="A98" s="144" t="s">
        <v>23</v>
      </c>
      <c r="B98" s="145"/>
      <c r="C98" s="180" t="s">
        <v>64</v>
      </c>
      <c r="D98" s="147" t="s">
        <v>62</v>
      </c>
      <c r="E98" s="148">
        <f>+E97</f>
        <v>34.5</v>
      </c>
      <c r="F98" s="1"/>
      <c r="G98" s="148"/>
      <c r="H98" s="149">
        <f>+F98*E98</f>
        <v>0</v>
      </c>
    </row>
    <row r="99" spans="1:8" s="66" customFormat="1" ht="25.5">
      <c r="A99" s="144" t="s">
        <v>24</v>
      </c>
      <c r="B99" s="145"/>
      <c r="C99" s="180" t="s">
        <v>65</v>
      </c>
      <c r="D99" s="147" t="s">
        <v>62</v>
      </c>
      <c r="E99" s="148">
        <f>+E97</f>
        <v>34.5</v>
      </c>
      <c r="F99" s="1"/>
      <c r="G99" s="148"/>
      <c r="H99" s="149">
        <f>+F99*E99</f>
        <v>0</v>
      </c>
    </row>
    <row r="100" spans="1:8" s="66" customFormat="1" ht="15">
      <c r="A100" s="150"/>
      <c r="B100" s="151"/>
      <c r="C100" s="152"/>
      <c r="D100" s="147"/>
      <c r="E100" s="148"/>
      <c r="F100" s="1"/>
      <c r="G100" s="148"/>
      <c r="H100" s="149"/>
    </row>
    <row r="101" spans="1:8" s="66" customFormat="1" ht="90">
      <c r="A101" s="144">
        <v>4</v>
      </c>
      <c r="B101" s="145"/>
      <c r="C101" s="189" t="s">
        <v>108</v>
      </c>
      <c r="D101" s="147"/>
      <c r="E101" s="148"/>
      <c r="F101" s="1"/>
      <c r="G101" s="148"/>
      <c r="H101" s="149"/>
    </row>
    <row r="102" spans="1:8" s="66" customFormat="1" ht="15">
      <c r="A102" s="144" t="s">
        <v>20</v>
      </c>
      <c r="B102" s="145"/>
      <c r="C102" s="180" t="s">
        <v>109</v>
      </c>
      <c r="D102" s="147" t="s">
        <v>63</v>
      </c>
      <c r="E102" s="148">
        <v>30.5</v>
      </c>
      <c r="F102" s="1"/>
      <c r="G102" s="148"/>
      <c r="H102" s="149">
        <f>+F102*E102</f>
        <v>0</v>
      </c>
    </row>
    <row r="103" spans="1:8" s="66" customFormat="1" ht="38.25">
      <c r="A103" s="144" t="s">
        <v>23</v>
      </c>
      <c r="B103" s="145"/>
      <c r="C103" s="180" t="s">
        <v>110</v>
      </c>
      <c r="D103" s="147" t="s">
        <v>62</v>
      </c>
      <c r="E103" s="148">
        <v>4</v>
      </c>
      <c r="F103" s="1"/>
      <c r="G103" s="148"/>
      <c r="H103" s="149">
        <f>+F103*E103</f>
        <v>0</v>
      </c>
    </row>
    <row r="104" spans="1:8" s="23" customFormat="1" ht="11.25">
      <c r="A104" s="138"/>
      <c r="B104" s="139"/>
      <c r="C104" s="140"/>
      <c r="D104" s="141"/>
      <c r="E104" s="142"/>
      <c r="F104" s="11"/>
      <c r="G104" s="142"/>
      <c r="H104" s="143"/>
    </row>
    <row r="105" spans="1:8" s="66" customFormat="1" ht="30">
      <c r="A105" s="144">
        <v>5</v>
      </c>
      <c r="B105" s="145"/>
      <c r="C105" s="192" t="s">
        <v>39</v>
      </c>
      <c r="D105" s="147"/>
      <c r="E105" s="148"/>
      <c r="F105" s="1"/>
      <c r="G105" s="148"/>
      <c r="H105" s="149"/>
    </row>
    <row r="106" spans="1:8" s="66" customFormat="1" ht="15">
      <c r="A106" s="150" t="s">
        <v>20</v>
      </c>
      <c r="B106" s="151"/>
      <c r="C106" s="152" t="s">
        <v>21</v>
      </c>
      <c r="D106" s="147" t="s">
        <v>22</v>
      </c>
      <c r="E106" s="148">
        <v>2</v>
      </c>
      <c r="F106" s="1"/>
      <c r="G106" s="148"/>
      <c r="H106" s="149">
        <f aca="true" t="shared" si="1" ref="H106:H111">+F106*E106</f>
        <v>0</v>
      </c>
    </row>
    <row r="107" spans="1:8" s="66" customFormat="1" ht="15">
      <c r="A107" s="150" t="s">
        <v>23</v>
      </c>
      <c r="B107" s="151"/>
      <c r="C107" s="152" t="s">
        <v>28</v>
      </c>
      <c r="D107" s="147" t="s">
        <v>22</v>
      </c>
      <c r="E107" s="148">
        <v>1</v>
      </c>
      <c r="F107" s="1"/>
      <c r="G107" s="148"/>
      <c r="H107" s="149">
        <f t="shared" si="1"/>
        <v>0</v>
      </c>
    </row>
    <row r="108" spans="1:8" s="66" customFormat="1" ht="15">
      <c r="A108" s="150" t="s">
        <v>24</v>
      </c>
      <c r="B108" s="151"/>
      <c r="C108" s="152" t="s">
        <v>29</v>
      </c>
      <c r="D108" s="147" t="s">
        <v>22</v>
      </c>
      <c r="E108" s="148">
        <v>1</v>
      </c>
      <c r="F108" s="1"/>
      <c r="G108" s="148"/>
      <c r="H108" s="149">
        <f t="shared" si="1"/>
        <v>0</v>
      </c>
    </row>
    <row r="109" spans="1:8" s="66" customFormat="1" ht="15">
      <c r="A109" s="150" t="s">
        <v>25</v>
      </c>
      <c r="B109" s="151"/>
      <c r="C109" s="152" t="s">
        <v>30</v>
      </c>
      <c r="D109" s="147" t="s">
        <v>22</v>
      </c>
      <c r="E109" s="148">
        <v>1</v>
      </c>
      <c r="F109" s="1"/>
      <c r="G109" s="148"/>
      <c r="H109" s="149">
        <f t="shared" si="1"/>
        <v>0</v>
      </c>
    </row>
    <row r="110" spans="1:8" s="66" customFormat="1" ht="15">
      <c r="A110" s="150" t="s">
        <v>26</v>
      </c>
      <c r="B110" s="151"/>
      <c r="C110" s="152" t="s">
        <v>31</v>
      </c>
      <c r="D110" s="147" t="s">
        <v>22</v>
      </c>
      <c r="E110" s="148">
        <v>1</v>
      </c>
      <c r="F110" s="1"/>
      <c r="G110" s="148"/>
      <c r="H110" s="149">
        <f t="shared" si="1"/>
        <v>0</v>
      </c>
    </row>
    <row r="111" spans="1:8" s="66" customFormat="1" ht="15">
      <c r="A111" s="150" t="s">
        <v>27</v>
      </c>
      <c r="B111" s="151"/>
      <c r="C111" s="152" t="s">
        <v>32</v>
      </c>
      <c r="D111" s="147" t="s">
        <v>22</v>
      </c>
      <c r="E111" s="148">
        <v>1</v>
      </c>
      <c r="F111" s="1"/>
      <c r="G111" s="148"/>
      <c r="H111" s="149">
        <f t="shared" si="1"/>
        <v>0</v>
      </c>
    </row>
    <row r="112" spans="1:8" s="23" customFormat="1" ht="11.25">
      <c r="A112" s="139"/>
      <c r="B112" s="139"/>
      <c r="C112" s="140"/>
      <c r="D112" s="161"/>
      <c r="E112" s="162"/>
      <c r="F112" s="290"/>
      <c r="G112" s="142"/>
      <c r="H112" s="158"/>
    </row>
    <row r="113" spans="1:8" s="66" customFormat="1" ht="15">
      <c r="A113" s="151"/>
      <c r="B113" s="151"/>
      <c r="C113" s="152"/>
      <c r="D113" s="193">
        <f>SUM(H75:H112)</f>
        <v>0</v>
      </c>
      <c r="E113" s="148"/>
      <c r="F113" s="2"/>
      <c r="G113" s="148"/>
      <c r="H113" s="153"/>
    </row>
    <row r="114" spans="1:8" s="23" customFormat="1" ht="11.25">
      <c r="A114" s="138"/>
      <c r="B114" s="139"/>
      <c r="C114" s="140"/>
      <c r="D114" s="141"/>
      <c r="E114" s="142"/>
      <c r="F114" s="3"/>
      <c r="G114" s="142"/>
      <c r="H114" s="143"/>
    </row>
    <row r="115" spans="1:8" s="23" customFormat="1" ht="11.25">
      <c r="A115" s="138"/>
      <c r="B115" s="139"/>
      <c r="C115" s="140"/>
      <c r="D115" s="141"/>
      <c r="E115" s="142"/>
      <c r="F115" s="3"/>
      <c r="G115" s="142"/>
      <c r="H115" s="143"/>
    </row>
    <row r="116" spans="1:8" s="23" customFormat="1" ht="15.75">
      <c r="A116" s="138"/>
      <c r="B116" s="139"/>
      <c r="C116" s="98" t="s">
        <v>52</v>
      </c>
      <c r="D116" s="141"/>
      <c r="E116" s="142"/>
      <c r="F116" s="3"/>
      <c r="G116" s="142"/>
      <c r="H116" s="143"/>
    </row>
    <row r="117" spans="1:8" s="23" customFormat="1" ht="11.25">
      <c r="A117" s="138"/>
      <c r="B117" s="139"/>
      <c r="C117" s="140"/>
      <c r="D117" s="141"/>
      <c r="E117" s="142"/>
      <c r="F117" s="3"/>
      <c r="G117" s="142"/>
      <c r="H117" s="143"/>
    </row>
    <row r="118" spans="1:8" s="66" customFormat="1" ht="135">
      <c r="A118" s="144">
        <v>1</v>
      </c>
      <c r="B118" s="145"/>
      <c r="C118" s="155" t="s">
        <v>113</v>
      </c>
      <c r="D118" s="147"/>
      <c r="E118" s="148"/>
      <c r="F118" s="4"/>
      <c r="G118" s="148"/>
      <c r="H118" s="149"/>
    </row>
    <row r="119" spans="1:8" s="66" customFormat="1" ht="15">
      <c r="A119" s="150"/>
      <c r="B119" s="151"/>
      <c r="C119" s="152"/>
      <c r="D119" s="147" t="s">
        <v>18</v>
      </c>
      <c r="E119" s="148">
        <v>21</v>
      </c>
      <c r="F119" s="1"/>
      <c r="G119" s="148"/>
      <c r="H119" s="149">
        <f>+F119*E119</f>
        <v>0</v>
      </c>
    </row>
    <row r="120" spans="1:8" s="66" customFormat="1" ht="15">
      <c r="A120" s="151"/>
      <c r="B120" s="151"/>
      <c r="C120" s="152"/>
      <c r="D120" s="147"/>
      <c r="E120" s="148"/>
      <c r="F120" s="1"/>
      <c r="G120" s="148"/>
      <c r="H120" s="153"/>
    </row>
    <row r="121" spans="1:8" s="66" customFormat="1" ht="120">
      <c r="A121" s="144">
        <v>2</v>
      </c>
      <c r="B121" s="145"/>
      <c r="C121" s="146" t="s">
        <v>114</v>
      </c>
      <c r="D121" s="147"/>
      <c r="E121" s="148"/>
      <c r="F121" s="1"/>
      <c r="G121" s="148"/>
      <c r="H121" s="149"/>
    </row>
    <row r="122" spans="1:8" s="66" customFormat="1" ht="15">
      <c r="A122" s="150"/>
      <c r="B122" s="151"/>
      <c r="C122" s="152"/>
      <c r="D122" s="147" t="s">
        <v>18</v>
      </c>
      <c r="E122" s="148">
        <v>18</v>
      </c>
      <c r="F122" s="1"/>
      <c r="G122" s="148"/>
      <c r="H122" s="149">
        <f>+F122*E122</f>
        <v>0</v>
      </c>
    </row>
    <row r="123" spans="1:8" s="66" customFormat="1" ht="15">
      <c r="A123" s="151"/>
      <c r="B123" s="151"/>
      <c r="C123" s="152"/>
      <c r="D123" s="147"/>
      <c r="E123" s="148"/>
      <c r="F123" s="1"/>
      <c r="G123" s="148"/>
      <c r="H123" s="153"/>
    </row>
    <row r="124" spans="1:8" s="66" customFormat="1" ht="75">
      <c r="A124" s="144">
        <v>3</v>
      </c>
      <c r="B124" s="145"/>
      <c r="C124" s="146" t="s">
        <v>115</v>
      </c>
      <c r="D124" s="147"/>
      <c r="E124" s="148"/>
      <c r="F124" s="1"/>
      <c r="G124" s="148"/>
      <c r="H124" s="149"/>
    </row>
    <row r="125" spans="1:8" s="66" customFormat="1" ht="15">
      <c r="A125" s="150"/>
      <c r="B125" s="151"/>
      <c r="C125" s="152"/>
      <c r="D125" s="147" t="s">
        <v>18</v>
      </c>
      <c r="E125" s="148">
        <v>20</v>
      </c>
      <c r="F125" s="1"/>
      <c r="G125" s="148"/>
      <c r="H125" s="149">
        <f>+F125*E125</f>
        <v>0</v>
      </c>
    </row>
    <row r="126" spans="1:8" s="66" customFormat="1" ht="15">
      <c r="A126" s="151"/>
      <c r="B126" s="151"/>
      <c r="C126" s="152"/>
      <c r="D126" s="147"/>
      <c r="E126" s="148"/>
      <c r="F126" s="1"/>
      <c r="G126" s="148"/>
      <c r="H126" s="153"/>
    </row>
    <row r="127" spans="1:8" s="66" customFormat="1" ht="150">
      <c r="A127" s="144">
        <v>4</v>
      </c>
      <c r="B127" s="145"/>
      <c r="C127" s="155" t="s">
        <v>116</v>
      </c>
      <c r="D127" s="147"/>
      <c r="E127" s="148"/>
      <c r="F127" s="1"/>
      <c r="G127" s="148"/>
      <c r="H127" s="149"/>
    </row>
    <row r="128" spans="1:8" s="66" customFormat="1" ht="15">
      <c r="A128" s="150"/>
      <c r="B128" s="151"/>
      <c r="C128" s="152"/>
      <c r="D128" s="147" t="s">
        <v>62</v>
      </c>
      <c r="E128" s="148">
        <v>20</v>
      </c>
      <c r="F128" s="1"/>
      <c r="G128" s="148"/>
      <c r="H128" s="149">
        <f>+F128*E128</f>
        <v>0</v>
      </c>
    </row>
    <row r="129" spans="1:8" s="23" customFormat="1" ht="11.25">
      <c r="A129" s="138"/>
      <c r="B129" s="139"/>
      <c r="C129" s="140"/>
      <c r="D129" s="141"/>
      <c r="E129" s="142"/>
      <c r="F129" s="11"/>
      <c r="G129" s="142"/>
      <c r="H129" s="143"/>
    </row>
    <row r="130" spans="1:8" s="66" customFormat="1" ht="180">
      <c r="A130" s="144">
        <v>6</v>
      </c>
      <c r="B130" s="145"/>
      <c r="C130" s="155" t="s">
        <v>117</v>
      </c>
      <c r="D130" s="147"/>
      <c r="E130" s="148"/>
      <c r="F130" s="1"/>
      <c r="G130" s="148"/>
      <c r="H130" s="149"/>
    </row>
    <row r="131" spans="1:8" s="66" customFormat="1" ht="15">
      <c r="A131" s="150"/>
      <c r="B131" s="151"/>
      <c r="C131" s="152"/>
      <c r="D131" s="147" t="s">
        <v>62</v>
      </c>
      <c r="E131" s="148">
        <v>12</v>
      </c>
      <c r="F131" s="1"/>
      <c r="G131" s="148"/>
      <c r="H131" s="149">
        <f>+F131*E131</f>
        <v>0</v>
      </c>
    </row>
    <row r="132" spans="1:8" s="23" customFormat="1" ht="11.25">
      <c r="A132" s="138"/>
      <c r="B132" s="139"/>
      <c r="C132" s="140"/>
      <c r="D132" s="141"/>
      <c r="E132" s="142"/>
      <c r="F132" s="11"/>
      <c r="G132" s="142"/>
      <c r="H132" s="143"/>
    </row>
    <row r="133" spans="1:8" s="66" customFormat="1" ht="45">
      <c r="A133" s="144">
        <v>7</v>
      </c>
      <c r="B133" s="145"/>
      <c r="C133" s="146" t="s">
        <v>118</v>
      </c>
      <c r="D133" s="147"/>
      <c r="E133" s="148"/>
      <c r="F133" s="1"/>
      <c r="G133" s="148"/>
      <c r="H133" s="149"/>
    </row>
    <row r="134" spans="1:8" s="66" customFormat="1" ht="15">
      <c r="A134" s="150"/>
      <c r="B134" s="151"/>
      <c r="C134" s="152"/>
      <c r="D134" s="147" t="s">
        <v>15</v>
      </c>
      <c r="E134" s="148">
        <v>1</v>
      </c>
      <c r="F134" s="1"/>
      <c r="G134" s="148"/>
      <c r="H134" s="149">
        <f>+F134*E134</f>
        <v>0</v>
      </c>
    </row>
    <row r="135" spans="1:8" s="23" customFormat="1" ht="11.25">
      <c r="A135" s="138"/>
      <c r="B135" s="139"/>
      <c r="C135" s="140"/>
      <c r="D135" s="141"/>
      <c r="E135" s="142"/>
      <c r="F135" s="11"/>
      <c r="G135" s="142"/>
      <c r="H135" s="143"/>
    </row>
    <row r="136" spans="1:8" s="66" customFormat="1" ht="30">
      <c r="A136" s="144">
        <v>8</v>
      </c>
      <c r="B136" s="145"/>
      <c r="C136" s="192" t="s">
        <v>39</v>
      </c>
      <c r="D136" s="147"/>
      <c r="E136" s="148"/>
      <c r="F136" s="1"/>
      <c r="G136" s="148"/>
      <c r="H136" s="149"/>
    </row>
    <row r="137" spans="1:8" s="66" customFormat="1" ht="15">
      <c r="A137" s="150" t="s">
        <v>20</v>
      </c>
      <c r="B137" s="151"/>
      <c r="C137" s="152" t="s">
        <v>21</v>
      </c>
      <c r="D137" s="147" t="s">
        <v>22</v>
      </c>
      <c r="E137" s="148">
        <v>2</v>
      </c>
      <c r="F137" s="1"/>
      <c r="G137" s="148"/>
      <c r="H137" s="149">
        <f>+F137*E137</f>
        <v>0</v>
      </c>
    </row>
    <row r="138" spans="1:8" s="66" customFormat="1" ht="15">
      <c r="A138" s="150" t="s">
        <v>23</v>
      </c>
      <c r="B138" s="151"/>
      <c r="C138" s="152" t="s">
        <v>28</v>
      </c>
      <c r="D138" s="147" t="s">
        <v>22</v>
      </c>
      <c r="E138" s="148">
        <v>1</v>
      </c>
      <c r="F138" s="1"/>
      <c r="G138" s="148"/>
      <c r="H138" s="149">
        <f>+F138*E138</f>
        <v>0</v>
      </c>
    </row>
    <row r="139" spans="1:8" s="66" customFormat="1" ht="15">
      <c r="A139" s="150" t="s">
        <v>24</v>
      </c>
      <c r="B139" s="151"/>
      <c r="C139" s="152" t="s">
        <v>29</v>
      </c>
      <c r="D139" s="147" t="s">
        <v>22</v>
      </c>
      <c r="E139" s="148">
        <v>1</v>
      </c>
      <c r="F139" s="1"/>
      <c r="G139" s="148"/>
      <c r="H139" s="149">
        <f>+F139*E139</f>
        <v>0</v>
      </c>
    </row>
    <row r="140" spans="1:8" s="66" customFormat="1" ht="15">
      <c r="A140" s="150" t="s">
        <v>25</v>
      </c>
      <c r="B140" s="151"/>
      <c r="C140" s="152" t="s">
        <v>30</v>
      </c>
      <c r="D140" s="147" t="s">
        <v>22</v>
      </c>
      <c r="E140" s="148">
        <v>1</v>
      </c>
      <c r="F140" s="1"/>
      <c r="G140" s="148"/>
      <c r="H140" s="149">
        <f>+F140*E140</f>
        <v>0</v>
      </c>
    </row>
    <row r="141" spans="1:8" s="66" customFormat="1" ht="15">
      <c r="A141" s="150" t="s">
        <v>26</v>
      </c>
      <c r="B141" s="151"/>
      <c r="C141" s="152" t="s">
        <v>32</v>
      </c>
      <c r="D141" s="147" t="s">
        <v>22</v>
      </c>
      <c r="E141" s="148">
        <v>1</v>
      </c>
      <c r="F141" s="1"/>
      <c r="G141" s="148"/>
      <c r="H141" s="149">
        <f>+F141*E141</f>
        <v>0</v>
      </c>
    </row>
    <row r="142" spans="1:8" s="23" customFormat="1" ht="11.25">
      <c r="A142" s="139"/>
      <c r="B142" s="139"/>
      <c r="C142" s="140"/>
      <c r="D142" s="161"/>
      <c r="E142" s="162"/>
      <c r="F142" s="290"/>
      <c r="G142" s="142"/>
      <c r="H142" s="158"/>
    </row>
    <row r="143" spans="1:8" s="66" customFormat="1" ht="15">
      <c r="A143" s="151"/>
      <c r="B143" s="151"/>
      <c r="C143" s="152"/>
      <c r="D143" s="193">
        <f>SUM(H116:H142)</f>
        <v>0</v>
      </c>
      <c r="E143" s="148"/>
      <c r="F143" s="2"/>
      <c r="G143" s="148"/>
      <c r="H143" s="153"/>
    </row>
    <row r="144" spans="1:8" s="23" customFormat="1" ht="11.25">
      <c r="A144" s="138"/>
      <c r="B144" s="139"/>
      <c r="C144" s="140"/>
      <c r="D144" s="141"/>
      <c r="E144" s="142"/>
      <c r="F144" s="3"/>
      <c r="G144" s="142"/>
      <c r="H144" s="143"/>
    </row>
    <row r="145" spans="1:8" s="66" customFormat="1" ht="60">
      <c r="A145" s="144">
        <v>9</v>
      </c>
      <c r="B145" s="145"/>
      <c r="C145" s="192" t="s">
        <v>40</v>
      </c>
      <c r="D145" s="147"/>
      <c r="E145" s="148"/>
      <c r="F145" s="2"/>
      <c r="G145" s="148"/>
      <c r="H145" s="149"/>
    </row>
    <row r="146" spans="1:8" s="66" customFormat="1" ht="15">
      <c r="A146" s="150"/>
      <c r="B146" s="151"/>
      <c r="C146" s="152"/>
      <c r="D146" s="147" t="s">
        <v>33</v>
      </c>
      <c r="E146" s="195">
        <v>0.02</v>
      </c>
      <c r="F146" s="2"/>
      <c r="G146" s="148"/>
      <c r="H146" s="196">
        <f>+E146*E147</f>
        <v>0</v>
      </c>
    </row>
    <row r="147" spans="1:8" ht="12.75">
      <c r="A147" s="183"/>
      <c r="B147" s="184"/>
      <c r="C147" s="185"/>
      <c r="D147" s="186"/>
      <c r="E147" s="197">
        <f>SUM(H72:H144)</f>
        <v>0</v>
      </c>
      <c r="F147" s="291"/>
      <c r="G147" s="187"/>
      <c r="H147" s="188"/>
    </row>
    <row r="148" spans="1:8" s="23" customFormat="1" ht="11.25">
      <c r="A148" s="138"/>
      <c r="B148" s="139"/>
      <c r="C148" s="140"/>
      <c r="D148" s="141"/>
      <c r="E148" s="142"/>
      <c r="F148" s="5"/>
      <c r="G148" s="142"/>
      <c r="H148" s="143"/>
    </row>
    <row r="149" spans="1:8" s="23" customFormat="1" ht="11.25">
      <c r="A149" s="199"/>
      <c r="B149" s="159"/>
      <c r="C149" s="160"/>
      <c r="D149" s="161"/>
      <c r="E149" s="162"/>
      <c r="F149" s="6"/>
      <c r="G149" s="162"/>
      <c r="H149" s="200"/>
    </row>
    <row r="150" spans="1:8" s="171" customFormat="1" ht="15.75">
      <c r="A150" s="165"/>
      <c r="B150" s="165"/>
      <c r="C150" s="166" t="s">
        <v>16</v>
      </c>
      <c r="D150" s="167"/>
      <c r="E150" s="168"/>
      <c r="F150" s="7"/>
      <c r="G150" s="168"/>
      <c r="H150" s="170">
        <f>SUM(H72:H149)</f>
        <v>0</v>
      </c>
    </row>
    <row r="151" spans="1:8" s="176" customFormat="1" ht="11.25">
      <c r="A151" s="172"/>
      <c r="B151" s="172"/>
      <c r="C151" s="124"/>
      <c r="D151" s="173"/>
      <c r="E151" s="174"/>
      <c r="F151" s="8"/>
      <c r="G151" s="174"/>
      <c r="H151" s="175"/>
    </row>
    <row r="152" spans="1:8" s="176" customFormat="1" ht="11.25">
      <c r="A152" s="172"/>
      <c r="B152" s="172"/>
      <c r="C152" s="177" t="s">
        <v>0</v>
      </c>
      <c r="D152" s="173"/>
      <c r="E152" s="174"/>
      <c r="F152" s="8"/>
      <c r="G152" s="174"/>
      <c r="H152" s="175"/>
    </row>
    <row r="153" spans="1:8" s="23" customFormat="1" ht="18.75">
      <c r="A153" s="132" t="s">
        <v>10</v>
      </c>
      <c r="B153" s="133"/>
      <c r="C153" s="134" t="s">
        <v>181</v>
      </c>
      <c r="D153" s="135"/>
      <c r="E153" s="136"/>
      <c r="F153" s="9"/>
      <c r="G153" s="136"/>
      <c r="H153" s="137"/>
    </row>
    <row r="154" spans="1:8" s="23" customFormat="1" ht="31.5">
      <c r="A154" s="138"/>
      <c r="B154" s="139"/>
      <c r="C154" s="201" t="s">
        <v>56</v>
      </c>
      <c r="D154" s="141"/>
      <c r="E154" s="142"/>
      <c r="F154" s="3"/>
      <c r="G154" s="142"/>
      <c r="H154" s="143"/>
    </row>
    <row r="155" spans="1:8" s="23" customFormat="1" ht="11.25">
      <c r="A155" s="138" t="s">
        <v>0</v>
      </c>
      <c r="B155" s="139"/>
      <c r="C155" s="140"/>
      <c r="D155" s="141"/>
      <c r="E155" s="142"/>
      <c r="F155" s="3"/>
      <c r="G155" s="142"/>
      <c r="H155" s="143"/>
    </row>
    <row r="156" spans="1:8" s="23" customFormat="1" ht="15.75">
      <c r="A156" s="138"/>
      <c r="B156" s="139"/>
      <c r="C156" s="202" t="s">
        <v>182</v>
      </c>
      <c r="D156" s="141"/>
      <c r="E156" s="142"/>
      <c r="F156" s="3"/>
      <c r="G156" s="142"/>
      <c r="H156" s="143"/>
    </row>
    <row r="157" spans="1:8" s="23" customFormat="1" ht="11.25">
      <c r="A157" s="138"/>
      <c r="B157" s="139"/>
      <c r="C157" s="140"/>
      <c r="D157" s="141"/>
      <c r="E157" s="142"/>
      <c r="F157" s="3"/>
      <c r="G157" s="142"/>
      <c r="H157" s="143"/>
    </row>
    <row r="158" spans="1:8" s="66" customFormat="1" ht="30">
      <c r="A158" s="144">
        <v>1</v>
      </c>
      <c r="B158" s="145"/>
      <c r="C158" s="156" t="s">
        <v>126</v>
      </c>
      <c r="D158" s="147"/>
      <c r="E158" s="148"/>
      <c r="F158" s="4"/>
      <c r="G158" s="148"/>
      <c r="H158" s="149"/>
    </row>
    <row r="159" spans="1:8" s="66" customFormat="1" ht="63.75">
      <c r="A159" s="144" t="s">
        <v>20</v>
      </c>
      <c r="B159" s="145"/>
      <c r="C159" s="180" t="s">
        <v>124</v>
      </c>
      <c r="D159" s="147" t="s">
        <v>17</v>
      </c>
      <c r="E159" s="148">
        <v>17</v>
      </c>
      <c r="F159" s="1"/>
      <c r="G159" s="148"/>
      <c r="H159" s="149">
        <f>+F159*E159</f>
        <v>0</v>
      </c>
    </row>
    <row r="160" spans="1:8" s="66" customFormat="1" ht="51">
      <c r="A160" s="144" t="s">
        <v>23</v>
      </c>
      <c r="B160" s="145"/>
      <c r="C160" s="182" t="s">
        <v>120</v>
      </c>
      <c r="D160" s="147" t="s">
        <v>18</v>
      </c>
      <c r="E160" s="148">
        <v>46</v>
      </c>
      <c r="F160" s="1"/>
      <c r="G160" s="148"/>
      <c r="H160" s="149">
        <f>+F160*E160</f>
        <v>0</v>
      </c>
    </row>
    <row r="161" spans="1:8" s="66" customFormat="1" ht="76.5">
      <c r="A161" s="144" t="s">
        <v>24</v>
      </c>
      <c r="B161" s="145"/>
      <c r="C161" s="180" t="s">
        <v>121</v>
      </c>
      <c r="D161" s="147" t="s">
        <v>17</v>
      </c>
      <c r="E161" s="148">
        <v>15</v>
      </c>
      <c r="F161" s="1"/>
      <c r="G161" s="148"/>
      <c r="H161" s="149">
        <f>+F161*E161</f>
        <v>0</v>
      </c>
    </row>
    <row r="162" spans="1:8" s="66" customFormat="1" ht="25.5">
      <c r="A162" s="144" t="s">
        <v>25</v>
      </c>
      <c r="B162" s="145"/>
      <c r="C162" s="182" t="s">
        <v>122</v>
      </c>
      <c r="D162" s="147" t="s">
        <v>18</v>
      </c>
      <c r="E162" s="148">
        <f>+E160-1</f>
        <v>45</v>
      </c>
      <c r="F162" s="1"/>
      <c r="G162" s="148"/>
      <c r="H162" s="149">
        <f>+F162*E162</f>
        <v>0</v>
      </c>
    </row>
    <row r="163" spans="1:8" s="23" customFormat="1" ht="11.25">
      <c r="A163" s="138"/>
      <c r="B163" s="139"/>
      <c r="C163" s="140"/>
      <c r="D163" s="141"/>
      <c r="E163" s="142"/>
      <c r="F163" s="11"/>
      <c r="G163" s="142"/>
      <c r="H163" s="143"/>
    </row>
    <row r="164" spans="1:8" s="66" customFormat="1" ht="30">
      <c r="A164" s="144">
        <v>3</v>
      </c>
      <c r="B164" s="145"/>
      <c r="C164" s="146" t="s">
        <v>127</v>
      </c>
      <c r="D164" s="147" t="s">
        <v>18</v>
      </c>
      <c r="E164" s="148">
        <v>21</v>
      </c>
      <c r="F164" s="1"/>
      <c r="G164" s="148"/>
      <c r="H164" s="149">
        <f>+F164*E164</f>
        <v>0</v>
      </c>
    </row>
    <row r="165" spans="1:8" s="66" customFormat="1" ht="38.25">
      <c r="A165" s="150" t="s">
        <v>20</v>
      </c>
      <c r="B165" s="151"/>
      <c r="C165" s="203" t="s">
        <v>125</v>
      </c>
      <c r="D165" s="147" t="s">
        <v>18</v>
      </c>
      <c r="E165" s="148">
        <v>21</v>
      </c>
      <c r="F165" s="1"/>
      <c r="G165" s="148"/>
      <c r="H165" s="149">
        <f>+F165*E165</f>
        <v>0</v>
      </c>
    </row>
    <row r="166" spans="1:8" s="23" customFormat="1" ht="11.25">
      <c r="A166" s="138"/>
      <c r="B166" s="139"/>
      <c r="C166" s="140"/>
      <c r="D166" s="141"/>
      <c r="E166" s="142"/>
      <c r="F166" s="11"/>
      <c r="G166" s="142"/>
      <c r="H166" s="143"/>
    </row>
    <row r="167" spans="1:8" s="66" customFormat="1" ht="90">
      <c r="A167" s="144">
        <v>4</v>
      </c>
      <c r="B167" s="145"/>
      <c r="C167" s="146" t="s">
        <v>128</v>
      </c>
      <c r="D167" s="147"/>
      <c r="E167" s="148"/>
      <c r="F167" s="1"/>
      <c r="G167" s="148"/>
      <c r="H167" s="149"/>
    </row>
    <row r="168" spans="1:8" s="66" customFormat="1" ht="63.75">
      <c r="A168" s="150" t="s">
        <v>20</v>
      </c>
      <c r="B168" s="151"/>
      <c r="C168" s="203" t="s">
        <v>225</v>
      </c>
      <c r="D168" s="147" t="s">
        <v>18</v>
      </c>
      <c r="E168" s="148">
        <v>54.1</v>
      </c>
      <c r="F168" s="1"/>
      <c r="G168" s="148"/>
      <c r="H168" s="149">
        <f>+F168*E168</f>
        <v>0</v>
      </c>
    </row>
    <row r="169" spans="1:8" s="23" customFormat="1" ht="11.25">
      <c r="A169" s="138"/>
      <c r="B169" s="139"/>
      <c r="C169" s="140"/>
      <c r="D169" s="141"/>
      <c r="E169" s="142"/>
      <c r="F169" s="11"/>
      <c r="G169" s="142"/>
      <c r="H169" s="143"/>
    </row>
    <row r="170" spans="1:8" s="66" customFormat="1" ht="105">
      <c r="A170" s="144">
        <v>5</v>
      </c>
      <c r="B170" s="145"/>
      <c r="C170" s="155" t="s">
        <v>226</v>
      </c>
      <c r="D170" s="147" t="s">
        <v>63</v>
      </c>
      <c r="E170" s="148">
        <v>14</v>
      </c>
      <c r="F170" s="1"/>
      <c r="G170" s="148"/>
      <c r="H170" s="149">
        <f>+F170*E170</f>
        <v>0</v>
      </c>
    </row>
    <row r="171" spans="1:8" s="66" customFormat="1" ht="25.5">
      <c r="A171" s="150" t="s">
        <v>20</v>
      </c>
      <c r="B171" s="151"/>
      <c r="C171" s="203" t="s">
        <v>227</v>
      </c>
      <c r="D171" s="190" t="s">
        <v>18</v>
      </c>
      <c r="E171" s="148">
        <v>16</v>
      </c>
      <c r="F171" s="1"/>
      <c r="G171" s="148"/>
      <c r="H171" s="149">
        <f>+F171*E171</f>
        <v>0</v>
      </c>
    </row>
    <row r="172" spans="1:8" s="23" customFormat="1" ht="11.25">
      <c r="A172" s="138"/>
      <c r="B172" s="139"/>
      <c r="C172" s="140"/>
      <c r="D172" s="204">
        <f>SUM(H156:H171)</f>
        <v>0</v>
      </c>
      <c r="E172" s="142"/>
      <c r="F172" s="11"/>
      <c r="G172" s="142"/>
      <c r="H172" s="143"/>
    </row>
    <row r="173" spans="1:8" s="23" customFormat="1" ht="11.25">
      <c r="A173" s="138"/>
      <c r="B173" s="139"/>
      <c r="C173" s="140"/>
      <c r="D173" s="141"/>
      <c r="E173" s="142"/>
      <c r="F173" s="11"/>
      <c r="G173" s="142"/>
      <c r="H173" s="143"/>
    </row>
    <row r="174" spans="1:8" s="23" customFormat="1" ht="15.75">
      <c r="A174" s="138"/>
      <c r="B174" s="139"/>
      <c r="C174" s="202" t="s">
        <v>183</v>
      </c>
      <c r="D174" s="141"/>
      <c r="E174" s="142"/>
      <c r="F174" s="11"/>
      <c r="G174" s="142"/>
      <c r="H174" s="143"/>
    </row>
    <row r="175" spans="1:8" s="23" customFormat="1" ht="11.25">
      <c r="A175" s="138"/>
      <c r="B175" s="139"/>
      <c r="C175" s="140"/>
      <c r="D175" s="141"/>
      <c r="E175" s="142"/>
      <c r="F175" s="11"/>
      <c r="G175" s="142"/>
      <c r="H175" s="143"/>
    </row>
    <row r="176" spans="1:8" s="66" customFormat="1" ht="135">
      <c r="A176" s="144">
        <v>6</v>
      </c>
      <c r="B176" s="145"/>
      <c r="C176" s="156" t="s">
        <v>184</v>
      </c>
      <c r="D176" s="147"/>
      <c r="E176" s="148"/>
      <c r="F176" s="1"/>
      <c r="G176" s="148"/>
      <c r="H176" s="149"/>
    </row>
    <row r="177" spans="1:8" s="66" customFormat="1" ht="15">
      <c r="A177" s="144" t="s">
        <v>0</v>
      </c>
      <c r="B177" s="145"/>
      <c r="C177" s="182" t="s">
        <v>0</v>
      </c>
      <c r="D177" s="190" t="s">
        <v>18</v>
      </c>
      <c r="E177" s="148">
        <v>61</v>
      </c>
      <c r="F177" s="1"/>
      <c r="G177" s="148"/>
      <c r="H177" s="149">
        <f>+F177*E177</f>
        <v>0</v>
      </c>
    </row>
    <row r="178" spans="1:8" s="23" customFormat="1" ht="11.25">
      <c r="A178" s="138"/>
      <c r="B178" s="139"/>
      <c r="C178" s="140"/>
      <c r="D178" s="204">
        <f>SUM(H174:H177)</f>
        <v>0</v>
      </c>
      <c r="E178" s="142"/>
      <c r="F178" s="11"/>
      <c r="G178" s="142"/>
      <c r="H178" s="143"/>
    </row>
    <row r="179" spans="1:8" s="23" customFormat="1" ht="11.25">
      <c r="A179" s="138"/>
      <c r="B179" s="139"/>
      <c r="C179" s="140"/>
      <c r="D179" s="141"/>
      <c r="E179" s="142"/>
      <c r="F179" s="11"/>
      <c r="G179" s="142"/>
      <c r="H179" s="143"/>
    </row>
    <row r="180" spans="1:8" s="66" customFormat="1" ht="30">
      <c r="A180" s="144">
        <v>7</v>
      </c>
      <c r="B180" s="145"/>
      <c r="C180" s="192" t="s">
        <v>39</v>
      </c>
      <c r="D180" s="147"/>
      <c r="E180" s="148"/>
      <c r="F180" s="1"/>
      <c r="G180" s="148"/>
      <c r="H180" s="149"/>
    </row>
    <row r="181" spans="1:8" s="66" customFormat="1" ht="15">
      <c r="A181" s="150" t="s">
        <v>20</v>
      </c>
      <c r="B181" s="151"/>
      <c r="C181" s="152" t="s">
        <v>21</v>
      </c>
      <c r="D181" s="147" t="s">
        <v>22</v>
      </c>
      <c r="E181" s="148">
        <v>4</v>
      </c>
      <c r="F181" s="1"/>
      <c r="G181" s="148"/>
      <c r="H181" s="149">
        <f aca="true" t="shared" si="2" ref="H181:H186">+F181*E181</f>
        <v>0</v>
      </c>
    </row>
    <row r="182" spans="1:8" s="66" customFormat="1" ht="15">
      <c r="A182" s="150" t="s">
        <v>23</v>
      </c>
      <c r="B182" s="151"/>
      <c r="C182" s="152" t="s">
        <v>28</v>
      </c>
      <c r="D182" s="147" t="s">
        <v>22</v>
      </c>
      <c r="E182" s="148">
        <v>1</v>
      </c>
      <c r="F182" s="1"/>
      <c r="G182" s="148"/>
      <c r="H182" s="149">
        <f t="shared" si="2"/>
        <v>0</v>
      </c>
    </row>
    <row r="183" spans="1:8" s="66" customFormat="1" ht="15">
      <c r="A183" s="150" t="s">
        <v>24</v>
      </c>
      <c r="B183" s="151"/>
      <c r="C183" s="152" t="s">
        <v>29</v>
      </c>
      <c r="D183" s="147" t="s">
        <v>22</v>
      </c>
      <c r="E183" s="148">
        <v>1</v>
      </c>
      <c r="F183" s="1"/>
      <c r="G183" s="148"/>
      <c r="H183" s="149">
        <f t="shared" si="2"/>
        <v>0</v>
      </c>
    </row>
    <row r="184" spans="1:8" s="66" customFormat="1" ht="15">
      <c r="A184" s="150" t="s">
        <v>25</v>
      </c>
      <c r="B184" s="151"/>
      <c r="C184" s="152" t="s">
        <v>30</v>
      </c>
      <c r="D184" s="147" t="s">
        <v>22</v>
      </c>
      <c r="E184" s="148">
        <v>1</v>
      </c>
      <c r="F184" s="1"/>
      <c r="G184" s="148"/>
      <c r="H184" s="149">
        <f t="shared" si="2"/>
        <v>0</v>
      </c>
    </row>
    <row r="185" spans="1:8" s="66" customFormat="1" ht="15">
      <c r="A185" s="150" t="s">
        <v>26</v>
      </c>
      <c r="B185" s="151"/>
      <c r="C185" s="152" t="s">
        <v>31</v>
      </c>
      <c r="D185" s="147" t="s">
        <v>22</v>
      </c>
      <c r="E185" s="148">
        <v>1</v>
      </c>
      <c r="F185" s="1"/>
      <c r="G185" s="148"/>
      <c r="H185" s="149">
        <f t="shared" si="2"/>
        <v>0</v>
      </c>
    </row>
    <row r="186" spans="1:8" s="66" customFormat="1" ht="15">
      <c r="A186" s="150" t="s">
        <v>27</v>
      </c>
      <c r="B186" s="151"/>
      <c r="C186" s="152" t="s">
        <v>32</v>
      </c>
      <c r="D186" s="147" t="s">
        <v>22</v>
      </c>
      <c r="E186" s="148">
        <v>1</v>
      </c>
      <c r="F186" s="1"/>
      <c r="G186" s="148"/>
      <c r="H186" s="149">
        <f t="shared" si="2"/>
        <v>0</v>
      </c>
    </row>
    <row r="187" spans="1:8" s="23" customFormat="1" ht="11.25">
      <c r="A187" s="139"/>
      <c r="B187" s="139"/>
      <c r="C187" s="140"/>
      <c r="D187" s="141"/>
      <c r="E187" s="142"/>
      <c r="F187" s="5"/>
      <c r="G187" s="142"/>
      <c r="H187" s="158"/>
    </row>
    <row r="188" spans="1:8" s="66" customFormat="1" ht="60">
      <c r="A188" s="144">
        <v>8</v>
      </c>
      <c r="B188" s="145"/>
      <c r="C188" s="192" t="s">
        <v>40</v>
      </c>
      <c r="D188" s="147"/>
      <c r="E188" s="148"/>
      <c r="F188" s="2"/>
      <c r="G188" s="148"/>
      <c r="H188" s="149"/>
    </row>
    <row r="189" spans="1:8" s="66" customFormat="1" ht="15">
      <c r="A189" s="150"/>
      <c r="B189" s="151"/>
      <c r="C189" s="152"/>
      <c r="D189" s="147" t="s">
        <v>33</v>
      </c>
      <c r="E189" s="195">
        <v>0.02</v>
      </c>
      <c r="F189" s="291"/>
      <c r="G189" s="148"/>
      <c r="H189" s="196">
        <f>+F189*E189</f>
        <v>0</v>
      </c>
    </row>
    <row r="190" spans="1:8" s="23" customFormat="1" ht="11.25">
      <c r="A190" s="138"/>
      <c r="B190" s="139"/>
      <c r="C190" s="140"/>
      <c r="D190" s="141"/>
      <c r="E190" s="142"/>
      <c r="F190" s="5"/>
      <c r="G190" s="142"/>
      <c r="H190" s="143"/>
    </row>
    <row r="191" spans="1:8" s="23" customFormat="1" ht="11.25">
      <c r="A191" s="199"/>
      <c r="B191" s="159"/>
      <c r="C191" s="160"/>
      <c r="D191" s="161"/>
      <c r="E191" s="162"/>
      <c r="F191" s="6"/>
      <c r="G191" s="162"/>
      <c r="H191" s="200"/>
    </row>
    <row r="192" spans="1:8" s="171" customFormat="1" ht="15.75">
      <c r="A192" s="165"/>
      <c r="B192" s="165"/>
      <c r="C192" s="166" t="s">
        <v>16</v>
      </c>
      <c r="D192" s="167"/>
      <c r="E192" s="168"/>
      <c r="F192" s="7"/>
      <c r="G192" s="168"/>
      <c r="H192" s="170">
        <f>SUM(H153:H191)</f>
        <v>0</v>
      </c>
    </row>
    <row r="193" spans="1:8" s="176" customFormat="1" ht="11.25">
      <c r="A193" s="172"/>
      <c r="B193" s="172"/>
      <c r="C193" s="124"/>
      <c r="D193" s="173"/>
      <c r="E193" s="174"/>
      <c r="F193" s="8"/>
      <c r="G193" s="174"/>
      <c r="H193" s="175"/>
    </row>
    <row r="194" spans="1:8" s="176" customFormat="1" ht="11.25">
      <c r="A194" s="172"/>
      <c r="B194" s="172"/>
      <c r="C194" s="177" t="s">
        <v>0</v>
      </c>
      <c r="D194" s="173"/>
      <c r="E194" s="174"/>
      <c r="F194" s="8"/>
      <c r="G194" s="174"/>
      <c r="H194" s="175"/>
    </row>
    <row r="195" spans="1:8" s="23" customFormat="1" ht="18.75">
      <c r="A195" s="132" t="s">
        <v>11</v>
      </c>
      <c r="B195" s="133"/>
      <c r="C195" s="134" t="s">
        <v>55</v>
      </c>
      <c r="D195" s="135"/>
      <c r="E195" s="136"/>
      <c r="F195" s="9"/>
      <c r="G195" s="136"/>
      <c r="H195" s="137"/>
    </row>
    <row r="196" spans="1:8" s="176" customFormat="1" ht="60">
      <c r="A196" s="172"/>
      <c r="B196" s="172"/>
      <c r="C196" s="205" t="s">
        <v>131</v>
      </c>
      <c r="D196" s="173"/>
      <c r="E196" s="174"/>
      <c r="F196" s="8"/>
      <c r="G196" s="174"/>
      <c r="H196" s="175"/>
    </row>
    <row r="197" spans="1:8" s="176" customFormat="1" ht="11.25">
      <c r="A197" s="172"/>
      <c r="B197" s="172"/>
      <c r="C197" s="177"/>
      <c r="D197" s="173"/>
      <c r="E197" s="174"/>
      <c r="F197" s="8"/>
      <c r="G197" s="174"/>
      <c r="H197" s="175"/>
    </row>
    <row r="198" spans="1:8" s="66" customFormat="1" ht="60">
      <c r="A198" s="144">
        <v>1</v>
      </c>
      <c r="B198" s="145"/>
      <c r="C198" s="156" t="s">
        <v>132</v>
      </c>
      <c r="D198" s="147"/>
      <c r="E198" s="148"/>
      <c r="F198" s="4"/>
      <c r="G198" s="148"/>
      <c r="H198" s="149"/>
    </row>
    <row r="199" spans="1:8" s="66" customFormat="1" ht="41.25" customHeight="1">
      <c r="A199" s="144" t="s">
        <v>20</v>
      </c>
      <c r="B199" s="145"/>
      <c r="C199" s="203" t="s">
        <v>129</v>
      </c>
      <c r="D199" s="147" t="s">
        <v>18</v>
      </c>
      <c r="E199" s="148">
        <v>11</v>
      </c>
      <c r="F199" s="1"/>
      <c r="G199" s="148"/>
      <c r="H199" s="149">
        <f>+F199*E199</f>
        <v>0</v>
      </c>
    </row>
    <row r="200" spans="1:8" s="66" customFormat="1" ht="25.5">
      <c r="A200" s="150" t="s">
        <v>23</v>
      </c>
      <c r="B200" s="151"/>
      <c r="C200" s="203" t="s">
        <v>130</v>
      </c>
      <c r="D200" s="147" t="s">
        <v>54</v>
      </c>
      <c r="E200" s="148">
        <v>3</v>
      </c>
      <c r="F200" s="1"/>
      <c r="G200" s="148"/>
      <c r="H200" s="149">
        <f>+F200*E200</f>
        <v>0</v>
      </c>
    </row>
    <row r="201" spans="1:8" s="23" customFormat="1" ht="11.25">
      <c r="A201" s="138"/>
      <c r="B201" s="139"/>
      <c r="C201" s="206"/>
      <c r="D201" s="141"/>
      <c r="E201" s="142"/>
      <c r="F201" s="11"/>
      <c r="G201" s="142"/>
      <c r="H201" s="143"/>
    </row>
    <row r="202" spans="1:8" s="66" customFormat="1" ht="90">
      <c r="A202" s="144">
        <v>2</v>
      </c>
      <c r="B202" s="145"/>
      <c r="C202" s="156" t="s">
        <v>218</v>
      </c>
      <c r="D202" s="147"/>
      <c r="E202" s="148"/>
      <c r="F202" s="1"/>
      <c r="G202" s="148"/>
      <c r="H202" s="149"/>
    </row>
    <row r="203" spans="1:8" s="66" customFormat="1" ht="15">
      <c r="A203" s="150" t="s">
        <v>0</v>
      </c>
      <c r="B203" s="151"/>
      <c r="C203" s="203" t="s">
        <v>0</v>
      </c>
      <c r="D203" s="147" t="s">
        <v>15</v>
      </c>
      <c r="E203" s="148">
        <v>1</v>
      </c>
      <c r="F203" s="1"/>
      <c r="G203" s="148"/>
      <c r="H203" s="149">
        <f>+F203*E203</f>
        <v>0</v>
      </c>
    </row>
    <row r="204" spans="1:8" s="23" customFormat="1" ht="11.25">
      <c r="A204" s="138"/>
      <c r="B204" s="139"/>
      <c r="C204" s="206"/>
      <c r="D204" s="141"/>
      <c r="E204" s="142"/>
      <c r="F204" s="11"/>
      <c r="G204" s="142"/>
      <c r="H204" s="143"/>
    </row>
    <row r="205" spans="1:8" s="66" customFormat="1" ht="30">
      <c r="A205" s="144">
        <v>3</v>
      </c>
      <c r="B205" s="145"/>
      <c r="C205" s="192" t="s">
        <v>133</v>
      </c>
      <c r="D205" s="147" t="s">
        <v>0</v>
      </c>
      <c r="E205" s="148" t="s">
        <v>0</v>
      </c>
      <c r="F205" s="1"/>
      <c r="G205" s="148" t="s">
        <v>0</v>
      </c>
      <c r="H205" s="149" t="s">
        <v>0</v>
      </c>
    </row>
    <row r="206" spans="1:8" s="66" customFormat="1" ht="25.5">
      <c r="A206" s="150" t="s">
        <v>20</v>
      </c>
      <c r="B206" s="151"/>
      <c r="C206" s="207" t="s">
        <v>134</v>
      </c>
      <c r="D206" s="147" t="s">
        <v>63</v>
      </c>
      <c r="E206" s="148">
        <v>36</v>
      </c>
      <c r="F206" s="1"/>
      <c r="G206" s="148"/>
      <c r="H206" s="149">
        <f aca="true" t="shared" si="3" ref="H206:H211">+F206*E206</f>
        <v>0</v>
      </c>
    </row>
    <row r="207" spans="1:8" s="66" customFormat="1" ht="25.5">
      <c r="A207" s="144" t="s">
        <v>23</v>
      </c>
      <c r="B207" s="145"/>
      <c r="C207" s="203" t="s">
        <v>137</v>
      </c>
      <c r="D207" s="147" t="s">
        <v>63</v>
      </c>
      <c r="E207" s="148">
        <v>12</v>
      </c>
      <c r="F207" s="1"/>
      <c r="G207" s="148"/>
      <c r="H207" s="149">
        <f t="shared" si="3"/>
        <v>0</v>
      </c>
    </row>
    <row r="208" spans="1:8" s="66" customFormat="1" ht="25.5">
      <c r="A208" s="150" t="s">
        <v>24</v>
      </c>
      <c r="B208" s="151"/>
      <c r="C208" s="203" t="s">
        <v>135</v>
      </c>
      <c r="D208" s="147" t="s">
        <v>54</v>
      </c>
      <c r="E208" s="148">
        <v>5</v>
      </c>
      <c r="F208" s="1"/>
      <c r="G208" s="148"/>
      <c r="H208" s="149">
        <f t="shared" si="3"/>
        <v>0</v>
      </c>
    </row>
    <row r="209" spans="1:8" s="66" customFormat="1" ht="25.5">
      <c r="A209" s="144" t="s">
        <v>25</v>
      </c>
      <c r="B209" s="145"/>
      <c r="C209" s="203" t="s">
        <v>136</v>
      </c>
      <c r="D209" s="147" t="s">
        <v>54</v>
      </c>
      <c r="E209" s="148">
        <v>2</v>
      </c>
      <c r="F209" s="1"/>
      <c r="G209" s="148"/>
      <c r="H209" s="149">
        <f t="shared" si="3"/>
        <v>0</v>
      </c>
    </row>
    <row r="210" spans="1:8" s="66" customFormat="1" ht="38.25">
      <c r="A210" s="150" t="s">
        <v>27</v>
      </c>
      <c r="B210" s="151"/>
      <c r="C210" s="203" t="s">
        <v>138</v>
      </c>
      <c r="D210" s="147" t="s">
        <v>18</v>
      </c>
      <c r="E210" s="148">
        <v>10</v>
      </c>
      <c r="F210" s="1"/>
      <c r="G210" s="148"/>
      <c r="H210" s="149">
        <f t="shared" si="3"/>
        <v>0</v>
      </c>
    </row>
    <row r="211" spans="1:8" s="66" customFormat="1" ht="38.25">
      <c r="A211" s="150" t="s">
        <v>66</v>
      </c>
      <c r="B211" s="151"/>
      <c r="C211" s="203" t="s">
        <v>150</v>
      </c>
      <c r="D211" s="147" t="s">
        <v>54</v>
      </c>
      <c r="E211" s="148">
        <v>2</v>
      </c>
      <c r="F211" s="1"/>
      <c r="G211" s="148"/>
      <c r="H211" s="149">
        <f t="shared" si="3"/>
        <v>0</v>
      </c>
    </row>
    <row r="212" spans="1:8" s="66" customFormat="1" ht="15">
      <c r="A212" s="150"/>
      <c r="B212" s="151"/>
      <c r="C212" s="152"/>
      <c r="D212" s="147"/>
      <c r="E212" s="148"/>
      <c r="F212" s="1"/>
      <c r="G212" s="148"/>
      <c r="H212" s="149"/>
    </row>
    <row r="213" spans="1:8" s="66" customFormat="1" ht="30">
      <c r="A213" s="144">
        <v>4</v>
      </c>
      <c r="B213" s="145"/>
      <c r="C213" s="192" t="s">
        <v>39</v>
      </c>
      <c r="D213" s="147"/>
      <c r="E213" s="148"/>
      <c r="F213" s="1"/>
      <c r="G213" s="148"/>
      <c r="H213" s="149"/>
    </row>
    <row r="214" spans="1:8" s="66" customFormat="1" ht="15">
      <c r="A214" s="150" t="s">
        <v>20</v>
      </c>
      <c r="B214" s="151"/>
      <c r="C214" s="185" t="s">
        <v>21</v>
      </c>
      <c r="D214" s="147" t="s">
        <v>22</v>
      </c>
      <c r="E214" s="148">
        <v>2</v>
      </c>
      <c r="F214" s="1"/>
      <c r="G214" s="148"/>
      <c r="H214" s="149">
        <f>+F214*E214</f>
        <v>0</v>
      </c>
    </row>
    <row r="215" spans="1:8" s="66" customFormat="1" ht="15">
      <c r="A215" s="150" t="s">
        <v>23</v>
      </c>
      <c r="B215" s="151"/>
      <c r="C215" s="185" t="s">
        <v>28</v>
      </c>
      <c r="D215" s="147" t="s">
        <v>22</v>
      </c>
      <c r="E215" s="148">
        <v>1</v>
      </c>
      <c r="F215" s="1"/>
      <c r="G215" s="148"/>
      <c r="H215" s="149">
        <f>+F215*E215</f>
        <v>0</v>
      </c>
    </row>
    <row r="216" spans="1:8" s="66" customFormat="1" ht="15">
      <c r="A216" s="150" t="s">
        <v>24</v>
      </c>
      <c r="B216" s="151"/>
      <c r="C216" s="185" t="s">
        <v>29</v>
      </c>
      <c r="D216" s="147" t="s">
        <v>22</v>
      </c>
      <c r="E216" s="148">
        <v>1</v>
      </c>
      <c r="F216" s="1"/>
      <c r="G216" s="148"/>
      <c r="H216" s="149">
        <f>+F216*E216</f>
        <v>0</v>
      </c>
    </row>
    <row r="217" spans="1:8" s="66" customFormat="1" ht="15">
      <c r="A217" s="150" t="s">
        <v>25</v>
      </c>
      <c r="B217" s="151"/>
      <c r="C217" s="185" t="s">
        <v>30</v>
      </c>
      <c r="D217" s="147" t="s">
        <v>22</v>
      </c>
      <c r="E217" s="148">
        <v>1</v>
      </c>
      <c r="F217" s="1"/>
      <c r="G217" s="148"/>
      <c r="H217" s="149">
        <f>+F217*E217</f>
        <v>0</v>
      </c>
    </row>
    <row r="218" spans="1:8" s="23" customFormat="1" ht="11.25">
      <c r="A218" s="138"/>
      <c r="B218" s="139"/>
      <c r="C218" s="140"/>
      <c r="D218" s="141"/>
      <c r="E218" s="142"/>
      <c r="F218" s="5"/>
      <c r="G218" s="142"/>
      <c r="H218" s="143"/>
    </row>
    <row r="219" spans="1:8" s="66" customFormat="1" ht="60">
      <c r="A219" s="144">
        <v>5</v>
      </c>
      <c r="B219" s="145"/>
      <c r="C219" s="192" t="s">
        <v>40</v>
      </c>
      <c r="D219" s="147"/>
      <c r="E219" s="148"/>
      <c r="F219" s="2"/>
      <c r="G219" s="148"/>
      <c r="H219" s="149"/>
    </row>
    <row r="220" spans="1:8" s="66" customFormat="1" ht="15">
      <c r="A220" s="150"/>
      <c r="B220" s="151"/>
      <c r="C220" s="152"/>
      <c r="D220" s="147" t="s">
        <v>33</v>
      </c>
      <c r="E220" s="195">
        <v>0.05</v>
      </c>
      <c r="F220" s="13"/>
      <c r="G220" s="148"/>
      <c r="H220" s="196">
        <f>+F220*E220</f>
        <v>0</v>
      </c>
    </row>
    <row r="221" spans="1:8" s="84" customFormat="1" ht="11.25">
      <c r="A221" s="208"/>
      <c r="B221" s="209"/>
      <c r="C221" s="210"/>
      <c r="D221" s="211"/>
      <c r="E221" s="157"/>
      <c r="F221" s="5"/>
      <c r="G221" s="157"/>
      <c r="H221" s="212"/>
    </row>
    <row r="222" spans="1:8" s="84" customFormat="1" ht="11.25">
      <c r="A222" s="213"/>
      <c r="B222" s="214"/>
      <c r="C222" s="215"/>
      <c r="D222" s="216"/>
      <c r="E222" s="163"/>
      <c r="F222" s="6"/>
      <c r="G222" s="163"/>
      <c r="H222" s="217"/>
    </row>
    <row r="223" spans="1:8" s="171" customFormat="1" ht="15.75">
      <c r="A223" s="165"/>
      <c r="B223" s="165"/>
      <c r="C223" s="166" t="s">
        <v>16</v>
      </c>
      <c r="D223" s="167"/>
      <c r="E223" s="168"/>
      <c r="F223" s="7"/>
      <c r="G223" s="168"/>
      <c r="H223" s="170">
        <f>SUM(H195:H222)</f>
        <v>0</v>
      </c>
    </row>
    <row r="224" spans="1:8" s="176" customFormat="1" ht="11.25">
      <c r="A224" s="172"/>
      <c r="B224" s="172"/>
      <c r="C224" s="177"/>
      <c r="D224" s="173"/>
      <c r="E224" s="174"/>
      <c r="F224" s="8"/>
      <c r="G224" s="174"/>
      <c r="H224" s="175"/>
    </row>
    <row r="225" spans="1:8" s="176" customFormat="1" ht="11.25">
      <c r="A225" s="172"/>
      <c r="B225" s="172"/>
      <c r="C225" s="177"/>
      <c r="D225" s="173"/>
      <c r="E225" s="174"/>
      <c r="F225" s="8"/>
      <c r="G225" s="174"/>
      <c r="H225" s="175"/>
    </row>
    <row r="226" spans="1:8" s="23" customFormat="1" ht="18.75">
      <c r="A226" s="132" t="s">
        <v>12</v>
      </c>
      <c r="B226" s="133"/>
      <c r="C226" s="134" t="s">
        <v>238</v>
      </c>
      <c r="D226" s="135"/>
      <c r="E226" s="136"/>
      <c r="F226" s="9"/>
      <c r="G226" s="136"/>
      <c r="H226" s="137"/>
    </row>
    <row r="227" spans="1:8" s="23" customFormat="1" ht="11.25">
      <c r="A227" s="138"/>
      <c r="B227" s="139"/>
      <c r="C227" s="140"/>
      <c r="D227" s="141"/>
      <c r="E227" s="142"/>
      <c r="F227" s="3"/>
      <c r="G227" s="142"/>
      <c r="H227" s="143"/>
    </row>
    <row r="228" spans="1:8" s="66" customFormat="1" ht="30">
      <c r="A228" s="144">
        <v>1</v>
      </c>
      <c r="B228" s="145"/>
      <c r="C228" s="189" t="s">
        <v>139</v>
      </c>
      <c r="D228" s="147"/>
      <c r="E228" s="148"/>
      <c r="F228" s="4"/>
      <c r="G228" s="148"/>
      <c r="H228" s="149"/>
    </row>
    <row r="229" spans="1:8" s="66" customFormat="1" ht="15">
      <c r="A229" s="144" t="s">
        <v>20</v>
      </c>
      <c r="B229" s="145"/>
      <c r="C229" s="203" t="s">
        <v>140</v>
      </c>
      <c r="D229" s="147" t="s">
        <v>54</v>
      </c>
      <c r="E229" s="148">
        <v>1</v>
      </c>
      <c r="F229" s="1"/>
      <c r="G229" s="148"/>
      <c r="H229" s="149">
        <f>+F229*E229</f>
        <v>0</v>
      </c>
    </row>
    <row r="230" spans="1:8" s="66" customFormat="1" ht="15">
      <c r="A230" s="144" t="s">
        <v>23</v>
      </c>
      <c r="B230" s="145"/>
      <c r="C230" s="203" t="s">
        <v>228</v>
      </c>
      <c r="D230" s="147" t="s">
        <v>18</v>
      </c>
      <c r="E230" s="148">
        <v>33</v>
      </c>
      <c r="F230" s="1"/>
      <c r="G230" s="148"/>
      <c r="H230" s="149">
        <f>+F230*E230</f>
        <v>0</v>
      </c>
    </row>
    <row r="231" spans="1:8" s="66" customFormat="1" ht="43.5" customHeight="1">
      <c r="A231" s="150" t="s">
        <v>24</v>
      </c>
      <c r="B231" s="151"/>
      <c r="C231" s="203" t="s">
        <v>229</v>
      </c>
      <c r="D231" s="147" t="s">
        <v>54</v>
      </c>
      <c r="E231" s="148">
        <v>1</v>
      </c>
      <c r="F231" s="1"/>
      <c r="G231" s="148"/>
      <c r="H231" s="149">
        <f>+F231*E231</f>
        <v>0</v>
      </c>
    </row>
    <row r="232" spans="1:8" s="66" customFormat="1" ht="15">
      <c r="A232" s="144"/>
      <c r="B232" s="145"/>
      <c r="C232" s="218"/>
      <c r="D232" s="147"/>
      <c r="E232" s="148"/>
      <c r="F232" s="1"/>
      <c r="G232" s="148"/>
      <c r="H232" s="149"/>
    </row>
    <row r="233" spans="1:8" s="66" customFormat="1" ht="75">
      <c r="A233" s="144">
        <v>2</v>
      </c>
      <c r="B233" s="145"/>
      <c r="C233" s="192" t="s">
        <v>230</v>
      </c>
      <c r="D233" s="147" t="s">
        <v>0</v>
      </c>
      <c r="E233" s="148" t="s">
        <v>0</v>
      </c>
      <c r="F233" s="1"/>
      <c r="G233" s="148"/>
      <c r="H233" s="149" t="s">
        <v>0</v>
      </c>
    </row>
    <row r="234" spans="1:8" s="66" customFormat="1" ht="15">
      <c r="A234" s="150" t="s">
        <v>20</v>
      </c>
      <c r="B234" s="151"/>
      <c r="C234" s="203" t="s">
        <v>146</v>
      </c>
      <c r="D234" s="147" t="s">
        <v>18</v>
      </c>
      <c r="E234" s="148">
        <v>8</v>
      </c>
      <c r="F234" s="1"/>
      <c r="G234" s="148"/>
      <c r="H234" s="149">
        <f>+F234*E234</f>
        <v>0</v>
      </c>
    </row>
    <row r="235" spans="1:8" s="66" customFormat="1" ht="25.5">
      <c r="A235" s="144" t="s">
        <v>23</v>
      </c>
      <c r="B235" s="145"/>
      <c r="C235" s="203" t="s">
        <v>147</v>
      </c>
      <c r="D235" s="147" t="s">
        <v>17</v>
      </c>
      <c r="E235" s="148">
        <v>1.5</v>
      </c>
      <c r="F235" s="1"/>
      <c r="G235" s="148"/>
      <c r="H235" s="149">
        <f>+F235*E235</f>
        <v>0</v>
      </c>
    </row>
    <row r="236" spans="1:8" s="66" customFormat="1" ht="25.5">
      <c r="A236" s="144" t="s">
        <v>24</v>
      </c>
      <c r="B236" s="145"/>
      <c r="C236" s="203" t="s">
        <v>148</v>
      </c>
      <c r="D236" s="147" t="s">
        <v>53</v>
      </c>
      <c r="E236" s="148">
        <v>133</v>
      </c>
      <c r="F236" s="1"/>
      <c r="G236" s="148"/>
      <c r="H236" s="149">
        <f>+F236*E236</f>
        <v>0</v>
      </c>
    </row>
    <row r="237" spans="1:9" s="66" customFormat="1" ht="63.75">
      <c r="A237" s="150" t="s">
        <v>25</v>
      </c>
      <c r="B237" s="151"/>
      <c r="C237" s="203" t="s">
        <v>231</v>
      </c>
      <c r="D237" s="147" t="s">
        <v>54</v>
      </c>
      <c r="E237" s="148">
        <f>(4+7+11)</f>
        <v>22</v>
      </c>
      <c r="F237" s="1"/>
      <c r="G237" s="148"/>
      <c r="H237" s="149">
        <f>+F237*E237</f>
        <v>0</v>
      </c>
      <c r="I237" s="219"/>
    </row>
    <row r="238" spans="1:8" s="66" customFormat="1" ht="15">
      <c r="A238" s="150"/>
      <c r="B238" s="151"/>
      <c r="C238" s="203"/>
      <c r="D238" s="147"/>
      <c r="E238" s="148"/>
      <c r="F238" s="1"/>
      <c r="G238" s="148"/>
      <c r="H238" s="149"/>
    </row>
    <row r="239" spans="1:8" s="66" customFormat="1" ht="60">
      <c r="A239" s="144">
        <v>3</v>
      </c>
      <c r="B239" s="145"/>
      <c r="C239" s="192" t="s">
        <v>149</v>
      </c>
      <c r="D239" s="147" t="s">
        <v>0</v>
      </c>
      <c r="E239" s="148" t="s">
        <v>0</v>
      </c>
      <c r="F239" s="1"/>
      <c r="G239" s="148"/>
      <c r="H239" s="149" t="s">
        <v>0</v>
      </c>
    </row>
    <row r="240" spans="1:8" s="66" customFormat="1" ht="15">
      <c r="A240" s="144" t="s">
        <v>0</v>
      </c>
      <c r="B240" s="145"/>
      <c r="C240" s="192" t="s">
        <v>0</v>
      </c>
      <c r="D240" s="147" t="s">
        <v>54</v>
      </c>
      <c r="E240" s="148">
        <v>1</v>
      </c>
      <c r="F240" s="1"/>
      <c r="G240" s="148"/>
      <c r="H240" s="149">
        <f>+F240*E240</f>
        <v>0</v>
      </c>
    </row>
    <row r="241" spans="1:8" s="66" customFormat="1" ht="15">
      <c r="A241" s="144"/>
      <c r="B241" s="145"/>
      <c r="C241" s="192"/>
      <c r="D241" s="147"/>
      <c r="E241" s="148"/>
      <c r="F241" s="1"/>
      <c r="G241" s="148"/>
      <c r="H241" s="149"/>
    </row>
    <row r="242" spans="1:8" s="66" customFormat="1" ht="45">
      <c r="A242" s="144">
        <v>4</v>
      </c>
      <c r="B242" s="145"/>
      <c r="C242" s="189" t="s">
        <v>141</v>
      </c>
      <c r="D242" s="147" t="s">
        <v>17</v>
      </c>
      <c r="E242" s="148">
        <v>12</v>
      </c>
      <c r="F242" s="1"/>
      <c r="G242" s="148"/>
      <c r="H242" s="149">
        <f>+F242*E242</f>
        <v>0</v>
      </c>
    </row>
    <row r="243" spans="1:8" s="66" customFormat="1" ht="51">
      <c r="A243" s="144" t="s">
        <v>20</v>
      </c>
      <c r="B243" s="145"/>
      <c r="C243" s="203" t="s">
        <v>142</v>
      </c>
      <c r="D243" s="147" t="s">
        <v>53</v>
      </c>
      <c r="E243" s="194">
        <v>368</v>
      </c>
      <c r="F243" s="1"/>
      <c r="G243" s="148"/>
      <c r="H243" s="149">
        <f>+F243*E243</f>
        <v>0</v>
      </c>
    </row>
    <row r="244" spans="1:8" s="66" customFormat="1" ht="15">
      <c r="A244" s="144"/>
      <c r="B244" s="145"/>
      <c r="C244" s="203"/>
      <c r="D244" s="147"/>
      <c r="E244" s="194"/>
      <c r="F244" s="1"/>
      <c r="G244" s="148"/>
      <c r="H244" s="149"/>
    </row>
    <row r="245" spans="1:8" s="66" customFormat="1" ht="30">
      <c r="A245" s="144">
        <v>5</v>
      </c>
      <c r="B245" s="145"/>
      <c r="C245" s="192" t="s">
        <v>143</v>
      </c>
      <c r="D245" s="147" t="s">
        <v>0</v>
      </c>
      <c r="E245" s="194" t="s">
        <v>0</v>
      </c>
      <c r="F245" s="1"/>
      <c r="G245" s="148"/>
      <c r="H245" s="149" t="s">
        <v>0</v>
      </c>
    </row>
    <row r="246" spans="1:8" s="66" customFormat="1" ht="76.5">
      <c r="A246" s="144" t="s">
        <v>20</v>
      </c>
      <c r="B246" s="145"/>
      <c r="C246" s="220" t="s">
        <v>232</v>
      </c>
      <c r="D246" s="147" t="s">
        <v>18</v>
      </c>
      <c r="E246" s="148">
        <v>67</v>
      </c>
      <c r="F246" s="1"/>
      <c r="G246" s="148"/>
      <c r="H246" s="149">
        <f>+F246*E246</f>
        <v>0</v>
      </c>
    </row>
    <row r="247" spans="1:8" s="66" customFormat="1" ht="25.5">
      <c r="A247" s="144" t="s">
        <v>23</v>
      </c>
      <c r="B247" s="145"/>
      <c r="C247" s="180" t="s">
        <v>144</v>
      </c>
      <c r="D247" s="147" t="s">
        <v>18</v>
      </c>
      <c r="E247" s="148">
        <v>61</v>
      </c>
      <c r="F247" s="1"/>
      <c r="G247" s="148"/>
      <c r="H247" s="149">
        <f>+F247*E247</f>
        <v>0</v>
      </c>
    </row>
    <row r="248" spans="1:8" s="66" customFormat="1" ht="25.5" customHeight="1">
      <c r="A248" s="144" t="s">
        <v>24</v>
      </c>
      <c r="B248" s="145"/>
      <c r="C248" s="180" t="s">
        <v>145</v>
      </c>
      <c r="D248" s="147" t="s">
        <v>18</v>
      </c>
      <c r="E248" s="148">
        <v>61</v>
      </c>
      <c r="F248" s="1"/>
      <c r="G248" s="148"/>
      <c r="H248" s="149">
        <f>+F248*E248</f>
        <v>0</v>
      </c>
    </row>
    <row r="249" spans="1:8" s="66" customFormat="1" ht="15">
      <c r="A249" s="144"/>
      <c r="B249" s="145"/>
      <c r="C249" s="180"/>
      <c r="D249" s="147"/>
      <c r="E249" s="148"/>
      <c r="F249" s="1"/>
      <c r="G249" s="148"/>
      <c r="H249" s="149"/>
    </row>
    <row r="250" spans="1:8" s="66" customFormat="1" ht="270">
      <c r="A250" s="144">
        <v>6</v>
      </c>
      <c r="B250" s="145"/>
      <c r="C250" s="155" t="s">
        <v>200</v>
      </c>
      <c r="D250" s="147" t="s">
        <v>0</v>
      </c>
      <c r="E250" s="194" t="s">
        <v>0</v>
      </c>
      <c r="F250" s="1"/>
      <c r="G250" s="148"/>
      <c r="H250" s="149" t="s">
        <v>0</v>
      </c>
    </row>
    <row r="251" spans="1:8" s="66" customFormat="1" ht="38.25">
      <c r="A251" s="144" t="s">
        <v>0</v>
      </c>
      <c r="B251" s="145"/>
      <c r="C251" s="220" t="s">
        <v>201</v>
      </c>
      <c r="D251" s="147" t="s">
        <v>0</v>
      </c>
      <c r="E251" s="148" t="s">
        <v>0</v>
      </c>
      <c r="F251" s="1"/>
      <c r="G251" s="148" t="s">
        <v>0</v>
      </c>
      <c r="H251" s="149" t="s">
        <v>0</v>
      </c>
    </row>
    <row r="252" spans="1:8" s="66" customFormat="1" ht="15">
      <c r="A252" s="144" t="s">
        <v>0</v>
      </c>
      <c r="B252" s="145"/>
      <c r="C252" s="180" t="s">
        <v>0</v>
      </c>
      <c r="D252" s="147" t="s">
        <v>62</v>
      </c>
      <c r="E252" s="148">
        <v>11</v>
      </c>
      <c r="F252" s="1"/>
      <c r="G252" s="148"/>
      <c r="H252" s="149">
        <f>+F252*E252</f>
        <v>0</v>
      </c>
    </row>
    <row r="253" spans="1:8" s="66" customFormat="1" ht="15">
      <c r="A253" s="144"/>
      <c r="B253" s="145"/>
      <c r="C253" s="180"/>
      <c r="D253" s="147"/>
      <c r="E253" s="148"/>
      <c r="F253" s="1"/>
      <c r="G253" s="148"/>
      <c r="H253" s="149"/>
    </row>
    <row r="254" spans="1:8" s="66" customFormat="1" ht="45">
      <c r="A254" s="144">
        <v>7</v>
      </c>
      <c r="B254" s="145"/>
      <c r="C254" s="192" t="s">
        <v>164</v>
      </c>
      <c r="D254" s="147" t="s">
        <v>17</v>
      </c>
      <c r="E254" s="148">
        <v>0.5</v>
      </c>
      <c r="F254" s="1"/>
      <c r="G254" s="148"/>
      <c r="H254" s="149">
        <f>+F254*E254</f>
        <v>0</v>
      </c>
    </row>
    <row r="255" spans="1:8" s="66" customFormat="1" ht="15">
      <c r="A255" s="144"/>
      <c r="B255" s="145"/>
      <c r="C255" s="218"/>
      <c r="D255" s="147"/>
      <c r="E255" s="148"/>
      <c r="F255" s="1"/>
      <c r="G255" s="148"/>
      <c r="H255" s="149"/>
    </row>
    <row r="256" spans="1:8" s="66" customFormat="1" ht="45">
      <c r="A256" s="150">
        <v>8</v>
      </c>
      <c r="B256" s="151"/>
      <c r="C256" s="192" t="s">
        <v>75</v>
      </c>
      <c r="D256" s="147" t="s">
        <v>0</v>
      </c>
      <c r="E256" s="148" t="s">
        <v>0</v>
      </c>
      <c r="F256" s="1"/>
      <c r="G256" s="148"/>
      <c r="H256" s="149" t="s">
        <v>0</v>
      </c>
    </row>
    <row r="257" spans="1:8" s="66" customFormat="1" ht="15">
      <c r="A257" s="144" t="s">
        <v>20</v>
      </c>
      <c r="B257" s="145"/>
      <c r="C257" s="221" t="s">
        <v>68</v>
      </c>
      <c r="D257" s="147" t="s">
        <v>54</v>
      </c>
      <c r="E257" s="148">
        <v>5</v>
      </c>
      <c r="F257" s="1"/>
      <c r="G257" s="148"/>
      <c r="H257" s="149">
        <f aca="true" t="shared" si="4" ref="H257:H263">+F257*E257</f>
        <v>0</v>
      </c>
    </row>
    <row r="258" spans="1:8" s="66" customFormat="1" ht="15">
      <c r="A258" s="150" t="s">
        <v>23</v>
      </c>
      <c r="B258" s="151"/>
      <c r="C258" s="221" t="s">
        <v>69</v>
      </c>
      <c r="D258" s="147" t="s">
        <v>54</v>
      </c>
      <c r="E258" s="148">
        <v>6</v>
      </c>
      <c r="F258" s="1"/>
      <c r="G258" s="148"/>
      <c r="H258" s="149">
        <f t="shared" si="4"/>
        <v>0</v>
      </c>
    </row>
    <row r="259" spans="1:8" s="66" customFormat="1" ht="25.5">
      <c r="A259" s="144" t="s">
        <v>24</v>
      </c>
      <c r="B259" s="145"/>
      <c r="C259" s="221" t="s">
        <v>70</v>
      </c>
      <c r="D259" s="147" t="s">
        <v>54</v>
      </c>
      <c r="E259" s="148">
        <v>3</v>
      </c>
      <c r="F259" s="1"/>
      <c r="G259" s="148"/>
      <c r="H259" s="149">
        <f t="shared" si="4"/>
        <v>0</v>
      </c>
    </row>
    <row r="260" spans="1:8" s="66" customFormat="1" ht="25.5">
      <c r="A260" s="150" t="s">
        <v>25</v>
      </c>
      <c r="B260" s="151"/>
      <c r="C260" s="221" t="s">
        <v>71</v>
      </c>
      <c r="D260" s="147" t="s">
        <v>54</v>
      </c>
      <c r="E260" s="148">
        <v>2</v>
      </c>
      <c r="F260" s="1"/>
      <c r="G260" s="148"/>
      <c r="H260" s="149">
        <f t="shared" si="4"/>
        <v>0</v>
      </c>
    </row>
    <row r="261" spans="1:8" s="66" customFormat="1" ht="25.5">
      <c r="A261" s="144" t="s">
        <v>26</v>
      </c>
      <c r="B261" s="145"/>
      <c r="C261" s="221" t="s">
        <v>151</v>
      </c>
      <c r="D261" s="147" t="s">
        <v>54</v>
      </c>
      <c r="E261" s="148">
        <v>2</v>
      </c>
      <c r="F261" s="1"/>
      <c r="G261" s="148"/>
      <c r="H261" s="149">
        <f t="shared" si="4"/>
        <v>0</v>
      </c>
    </row>
    <row r="262" spans="1:8" s="66" customFormat="1" ht="25.5">
      <c r="A262" s="144" t="s">
        <v>27</v>
      </c>
      <c r="B262" s="145"/>
      <c r="C262" s="221" t="s">
        <v>72</v>
      </c>
      <c r="D262" s="147" t="s">
        <v>54</v>
      </c>
      <c r="E262" s="148">
        <v>2</v>
      </c>
      <c r="F262" s="1"/>
      <c r="G262" s="148"/>
      <c r="H262" s="149">
        <f t="shared" si="4"/>
        <v>0</v>
      </c>
    </row>
    <row r="263" spans="1:8" s="66" customFormat="1" ht="15">
      <c r="A263" s="150" t="s">
        <v>66</v>
      </c>
      <c r="B263" s="151"/>
      <c r="C263" s="221" t="s">
        <v>73</v>
      </c>
      <c r="D263" s="147" t="s">
        <v>54</v>
      </c>
      <c r="E263" s="148">
        <v>4</v>
      </c>
      <c r="F263" s="1"/>
      <c r="G263" s="148"/>
      <c r="H263" s="149">
        <f t="shared" si="4"/>
        <v>0</v>
      </c>
    </row>
    <row r="264" spans="1:8" s="228" customFormat="1" ht="8.25">
      <c r="A264" s="222"/>
      <c r="B264" s="223"/>
      <c r="C264" s="224"/>
      <c r="D264" s="225"/>
      <c r="E264" s="226"/>
      <c r="F264" s="292"/>
      <c r="G264" s="226"/>
      <c r="H264" s="227"/>
    </row>
    <row r="265" spans="1:8" s="66" customFormat="1" ht="38.25">
      <c r="A265" s="150" t="s">
        <v>22</v>
      </c>
      <c r="B265" s="151"/>
      <c r="C265" s="207" t="s">
        <v>233</v>
      </c>
      <c r="D265" s="147" t="s">
        <v>63</v>
      </c>
      <c r="E265" s="148">
        <v>36</v>
      </c>
      <c r="F265" s="1"/>
      <c r="G265" s="148"/>
      <c r="H265" s="149">
        <f>+F265*E265</f>
        <v>0</v>
      </c>
    </row>
    <row r="266" spans="1:8" s="66" customFormat="1" ht="25.5">
      <c r="A266" s="144" t="s">
        <v>86</v>
      </c>
      <c r="B266" s="145"/>
      <c r="C266" s="203" t="s">
        <v>137</v>
      </c>
      <c r="D266" s="147" t="s">
        <v>63</v>
      </c>
      <c r="E266" s="148">
        <v>12</v>
      </c>
      <c r="F266" s="1"/>
      <c r="G266" s="148"/>
      <c r="H266" s="149">
        <f>+F266*E266</f>
        <v>0</v>
      </c>
    </row>
    <row r="267" spans="1:8" s="66" customFormat="1" ht="25.5">
      <c r="A267" s="150" t="s">
        <v>87</v>
      </c>
      <c r="B267" s="151"/>
      <c r="C267" s="203" t="s">
        <v>154</v>
      </c>
      <c r="D267" s="147" t="s">
        <v>54</v>
      </c>
      <c r="E267" s="148">
        <v>5</v>
      </c>
      <c r="F267" s="1"/>
      <c r="G267" s="148"/>
      <c r="H267" s="149">
        <f>+F267*E267</f>
        <v>0</v>
      </c>
    </row>
    <row r="268" spans="1:8" s="66" customFormat="1" ht="15">
      <c r="A268" s="144" t="s">
        <v>152</v>
      </c>
      <c r="B268" s="145"/>
      <c r="C268" s="203" t="s">
        <v>155</v>
      </c>
      <c r="D268" s="147" t="s">
        <v>54</v>
      </c>
      <c r="E268" s="148">
        <v>2</v>
      </c>
      <c r="F268" s="1"/>
      <c r="G268" s="148"/>
      <c r="H268" s="149">
        <f>+F268*E268</f>
        <v>0</v>
      </c>
    </row>
    <row r="269" spans="1:8" s="228" customFormat="1" ht="8.25">
      <c r="A269" s="229"/>
      <c r="B269" s="230"/>
      <c r="C269" s="231"/>
      <c r="D269" s="225"/>
      <c r="E269" s="226"/>
      <c r="F269" s="292"/>
      <c r="G269" s="226"/>
      <c r="H269" s="227"/>
    </row>
    <row r="270" spans="1:8" s="66" customFormat="1" ht="38.25">
      <c r="A270" s="150" t="s">
        <v>153</v>
      </c>
      <c r="B270" s="151"/>
      <c r="C270" s="203" t="s">
        <v>229</v>
      </c>
      <c r="D270" s="147" t="s">
        <v>54</v>
      </c>
      <c r="E270" s="148">
        <v>1</v>
      </c>
      <c r="F270" s="1"/>
      <c r="G270" s="148"/>
      <c r="H270" s="149">
        <f>+F270*E270</f>
        <v>0</v>
      </c>
    </row>
    <row r="271" spans="1:8" s="23" customFormat="1" ht="11.25">
      <c r="A271" s="138"/>
      <c r="B271" s="139"/>
      <c r="C271" s="140"/>
      <c r="D271" s="141"/>
      <c r="E271" s="142"/>
      <c r="F271" s="11"/>
      <c r="G271" s="142"/>
      <c r="H271" s="143"/>
    </row>
    <row r="272" spans="1:8" s="66" customFormat="1" ht="60">
      <c r="A272" s="150">
        <v>9</v>
      </c>
      <c r="B272" s="151"/>
      <c r="C272" s="189" t="s">
        <v>156</v>
      </c>
      <c r="D272" s="147"/>
      <c r="E272" s="148"/>
      <c r="F272" s="1"/>
      <c r="G272" s="148"/>
      <c r="H272" s="149"/>
    </row>
    <row r="273" spans="1:8" s="66" customFormat="1" ht="38.25">
      <c r="A273" s="150" t="s">
        <v>20</v>
      </c>
      <c r="B273" s="151"/>
      <c r="C273" s="203" t="s">
        <v>157</v>
      </c>
      <c r="D273" s="147" t="s">
        <v>18</v>
      </c>
      <c r="E273" s="194">
        <f>(60)-E274+1</f>
        <v>40</v>
      </c>
      <c r="F273" s="1"/>
      <c r="G273" s="148"/>
      <c r="H273" s="149">
        <f>+F273*E273</f>
        <v>0</v>
      </c>
    </row>
    <row r="274" spans="1:8" s="66" customFormat="1" ht="25.5">
      <c r="A274" s="150" t="s">
        <v>88</v>
      </c>
      <c r="B274" s="151"/>
      <c r="C274" s="203" t="s">
        <v>205</v>
      </c>
      <c r="D274" s="147" t="s">
        <v>18</v>
      </c>
      <c r="E274" s="194">
        <v>21</v>
      </c>
      <c r="F274" s="1"/>
      <c r="G274" s="148"/>
      <c r="H274" s="149">
        <f>+F274*E274</f>
        <v>0</v>
      </c>
    </row>
    <row r="275" spans="1:8" s="66" customFormat="1" ht="51">
      <c r="A275" s="150" t="s">
        <v>23</v>
      </c>
      <c r="B275" s="151"/>
      <c r="C275" s="232" t="s">
        <v>234</v>
      </c>
      <c r="D275" s="147" t="s">
        <v>18</v>
      </c>
      <c r="E275" s="148">
        <v>51</v>
      </c>
      <c r="F275" s="293"/>
      <c r="G275" s="148"/>
      <c r="H275" s="149" t="s">
        <v>0</v>
      </c>
    </row>
    <row r="276" spans="1:8" s="66" customFormat="1" ht="25.5">
      <c r="A276" s="150" t="s">
        <v>158</v>
      </c>
      <c r="B276" s="151"/>
      <c r="C276" s="232" t="s">
        <v>159</v>
      </c>
      <c r="D276" s="190" t="s">
        <v>18</v>
      </c>
      <c r="E276" s="148">
        <v>7</v>
      </c>
      <c r="F276" s="293"/>
      <c r="G276" s="148"/>
      <c r="H276" s="149" t="s">
        <v>0</v>
      </c>
    </row>
    <row r="277" spans="1:8" s="66" customFormat="1" ht="15">
      <c r="A277" s="150"/>
      <c r="B277" s="151"/>
      <c r="C277" s="233"/>
      <c r="D277" s="234">
        <f>+E275*F275+E276*F276</f>
        <v>0</v>
      </c>
      <c r="E277" s="194"/>
      <c r="F277" s="1"/>
      <c r="G277" s="148"/>
      <c r="H277" s="149"/>
    </row>
    <row r="278" spans="1:8" s="23" customFormat="1" ht="11.25">
      <c r="A278" s="138"/>
      <c r="B278" s="139"/>
      <c r="C278" s="235"/>
      <c r="D278" s="211"/>
      <c r="E278" s="157"/>
      <c r="F278" s="11"/>
      <c r="G278" s="142"/>
      <c r="H278" s="143"/>
    </row>
    <row r="279" spans="1:8" s="66" customFormat="1" ht="90">
      <c r="A279" s="150">
        <v>10</v>
      </c>
      <c r="B279" s="151"/>
      <c r="C279" s="192" t="s">
        <v>160</v>
      </c>
      <c r="D279" s="147" t="s">
        <v>18</v>
      </c>
      <c r="E279" s="194">
        <f>+E416+2</f>
        <v>113</v>
      </c>
      <c r="F279" s="1"/>
      <c r="G279" s="148"/>
      <c r="H279" s="149">
        <f>+F279*E279</f>
        <v>0</v>
      </c>
    </row>
    <row r="280" spans="1:8" s="66" customFormat="1" ht="25.5">
      <c r="A280" s="150" t="s">
        <v>20</v>
      </c>
      <c r="B280" s="151"/>
      <c r="C280" s="232" t="s">
        <v>159</v>
      </c>
      <c r="D280" s="147" t="s">
        <v>18</v>
      </c>
      <c r="E280" s="148">
        <v>16</v>
      </c>
      <c r="F280" s="1"/>
      <c r="G280" s="148"/>
      <c r="H280" s="149">
        <f>+F280*E280</f>
        <v>0</v>
      </c>
    </row>
    <row r="281" spans="1:8" s="23" customFormat="1" ht="11.25">
      <c r="A281" s="138"/>
      <c r="B281" s="139"/>
      <c r="C281" s="236"/>
      <c r="D281" s="141"/>
      <c r="E281" s="142"/>
      <c r="F281" s="11"/>
      <c r="G281" s="142"/>
      <c r="H281" s="143"/>
    </row>
    <row r="282" spans="1:8" s="66" customFormat="1" ht="15">
      <c r="A282" s="150">
        <v>11</v>
      </c>
      <c r="B282" s="151"/>
      <c r="C282" s="237" t="s">
        <v>162</v>
      </c>
      <c r="D282" s="147" t="s">
        <v>0</v>
      </c>
      <c r="E282" s="194" t="s">
        <v>0</v>
      </c>
      <c r="F282" s="1"/>
      <c r="G282" s="148" t="s">
        <v>0</v>
      </c>
      <c r="H282" s="149" t="s">
        <v>0</v>
      </c>
    </row>
    <row r="283" spans="1:8" s="66" customFormat="1" ht="15">
      <c r="A283" s="150"/>
      <c r="B283" s="151"/>
      <c r="C283" s="152"/>
      <c r="D283" s="147" t="s">
        <v>18</v>
      </c>
      <c r="E283" s="148">
        <v>60</v>
      </c>
      <c r="F283" s="1"/>
      <c r="G283" s="148"/>
      <c r="H283" s="149">
        <f>+F283*E283</f>
        <v>0</v>
      </c>
    </row>
    <row r="284" spans="1:8" s="23" customFormat="1" ht="11.25">
      <c r="A284" s="138"/>
      <c r="B284" s="139"/>
      <c r="C284" s="140"/>
      <c r="D284" s="141"/>
      <c r="E284" s="142"/>
      <c r="F284" s="11"/>
      <c r="G284" s="142"/>
      <c r="H284" s="143"/>
    </row>
    <row r="285" spans="1:8" s="66" customFormat="1" ht="15">
      <c r="A285" s="150">
        <v>12</v>
      </c>
      <c r="B285" s="151"/>
      <c r="C285" s="237" t="s">
        <v>161</v>
      </c>
      <c r="D285" s="147" t="s">
        <v>0</v>
      </c>
      <c r="E285" s="194" t="s">
        <v>0</v>
      </c>
      <c r="F285" s="1"/>
      <c r="G285" s="148" t="s">
        <v>0</v>
      </c>
      <c r="H285" s="149" t="s">
        <v>0</v>
      </c>
    </row>
    <row r="286" spans="1:8" s="66" customFormat="1" ht="15">
      <c r="A286" s="150"/>
      <c r="B286" s="151"/>
      <c r="C286" s="152"/>
      <c r="D286" s="147" t="s">
        <v>18</v>
      </c>
      <c r="E286" s="148">
        <v>15</v>
      </c>
      <c r="F286" s="1"/>
      <c r="G286" s="148"/>
      <c r="H286" s="149">
        <f>+F286*E286</f>
        <v>0</v>
      </c>
    </row>
    <row r="287" spans="1:8" s="23" customFormat="1" ht="11.25">
      <c r="A287" s="138"/>
      <c r="B287" s="139"/>
      <c r="C287" s="140"/>
      <c r="D287" s="141"/>
      <c r="E287" s="142"/>
      <c r="F287" s="11"/>
      <c r="G287" s="142"/>
      <c r="H287" s="143"/>
    </row>
    <row r="288" spans="1:8" s="66" customFormat="1" ht="90">
      <c r="A288" s="150">
        <v>13</v>
      </c>
      <c r="B288" s="151"/>
      <c r="C288" s="238" t="s">
        <v>163</v>
      </c>
      <c r="D288" s="147" t="s">
        <v>0</v>
      </c>
      <c r="E288" s="194" t="s">
        <v>0</v>
      </c>
      <c r="F288" s="1"/>
      <c r="G288" s="148" t="s">
        <v>0</v>
      </c>
      <c r="H288" s="149" t="s">
        <v>0</v>
      </c>
    </row>
    <row r="289" spans="1:8" s="66" customFormat="1" ht="15">
      <c r="A289" s="150"/>
      <c r="B289" s="151"/>
      <c r="C289" s="152"/>
      <c r="D289" s="147" t="s">
        <v>18</v>
      </c>
      <c r="E289" s="148">
        <v>190</v>
      </c>
      <c r="F289" s="1"/>
      <c r="G289" s="148"/>
      <c r="H289" s="149">
        <f>+F289*E289</f>
        <v>0</v>
      </c>
    </row>
    <row r="290" spans="1:8" s="23" customFormat="1" ht="11.25">
      <c r="A290" s="138"/>
      <c r="B290" s="139"/>
      <c r="C290" s="140"/>
      <c r="D290" s="141"/>
      <c r="E290" s="142"/>
      <c r="F290" s="11"/>
      <c r="G290" s="142"/>
      <c r="H290" s="143"/>
    </row>
    <row r="291" spans="1:8" s="66" customFormat="1" ht="180">
      <c r="A291" s="150">
        <v>14</v>
      </c>
      <c r="B291" s="151"/>
      <c r="C291" s="238" t="s">
        <v>166</v>
      </c>
      <c r="D291" s="147"/>
      <c r="E291" s="148"/>
      <c r="F291" s="1"/>
      <c r="G291" s="148"/>
      <c r="H291" s="149"/>
    </row>
    <row r="292" spans="1:8" s="66" customFormat="1" ht="15">
      <c r="A292" s="150" t="s">
        <v>20</v>
      </c>
      <c r="B292" s="151"/>
      <c r="C292" s="185" t="s">
        <v>167</v>
      </c>
      <c r="D292" s="147" t="s">
        <v>62</v>
      </c>
      <c r="E292" s="148">
        <v>3</v>
      </c>
      <c r="F292" s="1"/>
      <c r="G292" s="148"/>
      <c r="H292" s="149">
        <f aca="true" t="shared" si="5" ref="H292:H298">+F292*E292</f>
        <v>0</v>
      </c>
    </row>
    <row r="293" spans="1:8" s="66" customFormat="1" ht="15">
      <c r="A293" s="150" t="s">
        <v>23</v>
      </c>
      <c r="B293" s="151"/>
      <c r="C293" s="185" t="s">
        <v>168</v>
      </c>
      <c r="D293" s="147" t="s">
        <v>62</v>
      </c>
      <c r="E293" s="148">
        <v>6</v>
      </c>
      <c r="F293" s="1"/>
      <c r="G293" s="148"/>
      <c r="H293" s="149">
        <f t="shared" si="5"/>
        <v>0</v>
      </c>
    </row>
    <row r="294" spans="1:8" s="66" customFormat="1" ht="15">
      <c r="A294" s="150" t="s">
        <v>24</v>
      </c>
      <c r="B294" s="151"/>
      <c r="C294" s="185" t="s">
        <v>169</v>
      </c>
      <c r="D294" s="147" t="s">
        <v>62</v>
      </c>
      <c r="E294" s="148">
        <v>11</v>
      </c>
      <c r="F294" s="1"/>
      <c r="G294" s="148"/>
      <c r="H294" s="149">
        <f t="shared" si="5"/>
        <v>0</v>
      </c>
    </row>
    <row r="295" spans="1:8" s="66" customFormat="1" ht="15">
      <c r="A295" s="150" t="s">
        <v>25</v>
      </c>
      <c r="B295" s="151"/>
      <c r="C295" s="185" t="s">
        <v>170</v>
      </c>
      <c r="D295" s="147" t="s">
        <v>62</v>
      </c>
      <c r="E295" s="148">
        <v>30</v>
      </c>
      <c r="F295" s="1"/>
      <c r="G295" s="148"/>
      <c r="H295" s="149">
        <f t="shared" si="5"/>
        <v>0</v>
      </c>
    </row>
    <row r="296" spans="1:8" s="66" customFormat="1" ht="15">
      <c r="A296" s="150" t="s">
        <v>26</v>
      </c>
      <c r="B296" s="151"/>
      <c r="C296" s="185" t="s">
        <v>172</v>
      </c>
      <c r="D296" s="147" t="s">
        <v>62</v>
      </c>
      <c r="E296" s="148">
        <v>7</v>
      </c>
      <c r="F296" s="1"/>
      <c r="G296" s="148"/>
      <c r="H296" s="149">
        <f t="shared" si="5"/>
        <v>0</v>
      </c>
    </row>
    <row r="297" spans="1:8" s="66" customFormat="1" ht="15">
      <c r="A297" s="150" t="s">
        <v>27</v>
      </c>
      <c r="B297" s="151"/>
      <c r="C297" s="185" t="s">
        <v>171</v>
      </c>
      <c r="D297" s="147" t="s">
        <v>62</v>
      </c>
      <c r="E297" s="148">
        <v>15</v>
      </c>
      <c r="F297" s="1"/>
      <c r="G297" s="148"/>
      <c r="H297" s="149">
        <f t="shared" si="5"/>
        <v>0</v>
      </c>
    </row>
    <row r="298" spans="1:8" s="66" customFormat="1" ht="66.75">
      <c r="A298" s="150" t="s">
        <v>66</v>
      </c>
      <c r="B298" s="151"/>
      <c r="C298" s="239" t="s">
        <v>173</v>
      </c>
      <c r="D298" s="147" t="s">
        <v>54</v>
      </c>
      <c r="E298" s="148">
        <f>(4+2+5)</f>
        <v>11</v>
      </c>
      <c r="F298" s="1"/>
      <c r="G298" s="148"/>
      <c r="H298" s="149">
        <f t="shared" si="5"/>
        <v>0</v>
      </c>
    </row>
    <row r="299" spans="1:8" s="66" customFormat="1" ht="15">
      <c r="A299" s="150"/>
      <c r="B299" s="151"/>
      <c r="C299" s="152"/>
      <c r="D299" s="147"/>
      <c r="E299" s="148"/>
      <c r="F299" s="1"/>
      <c r="G299" s="148"/>
      <c r="H299" s="149"/>
    </row>
    <row r="300" spans="1:8" s="66" customFormat="1" ht="105">
      <c r="A300" s="150">
        <v>15</v>
      </c>
      <c r="B300" s="151"/>
      <c r="C300" s="240" t="s">
        <v>174</v>
      </c>
      <c r="D300" s="147"/>
      <c r="E300" s="148"/>
      <c r="F300" s="1"/>
      <c r="G300" s="148"/>
      <c r="H300" s="149"/>
    </row>
    <row r="301" spans="1:8" s="66" customFormat="1" ht="38.25">
      <c r="A301" s="150" t="s">
        <v>20</v>
      </c>
      <c r="B301" s="151"/>
      <c r="C301" s="239" t="s">
        <v>175</v>
      </c>
      <c r="D301" s="147" t="s">
        <v>54</v>
      </c>
      <c r="E301" s="148">
        <v>1</v>
      </c>
      <c r="F301" s="1"/>
      <c r="G301" s="148"/>
      <c r="H301" s="149">
        <f>+F301*E301</f>
        <v>0</v>
      </c>
    </row>
    <row r="302" spans="1:8" s="66" customFormat="1" ht="38.25">
      <c r="A302" s="150" t="s">
        <v>23</v>
      </c>
      <c r="B302" s="151"/>
      <c r="C302" s="239" t="s">
        <v>176</v>
      </c>
      <c r="D302" s="147" t="s">
        <v>54</v>
      </c>
      <c r="E302" s="148">
        <v>1</v>
      </c>
      <c r="F302" s="1"/>
      <c r="G302" s="148"/>
      <c r="H302" s="149">
        <f>+F302*E302</f>
        <v>0</v>
      </c>
    </row>
    <row r="303" spans="1:8" s="66" customFormat="1" ht="38.25">
      <c r="A303" s="150" t="s">
        <v>24</v>
      </c>
      <c r="B303" s="151"/>
      <c r="C303" s="239" t="s">
        <v>177</v>
      </c>
      <c r="D303" s="147" t="s">
        <v>54</v>
      </c>
      <c r="E303" s="148">
        <v>2</v>
      </c>
      <c r="F303" s="1"/>
      <c r="G303" s="148"/>
      <c r="H303" s="149">
        <f>+F303*E303</f>
        <v>0</v>
      </c>
    </row>
    <row r="304" spans="1:8" s="66" customFormat="1" ht="15">
      <c r="A304" s="150"/>
      <c r="B304" s="151"/>
      <c r="C304" s="241"/>
      <c r="D304" s="147"/>
      <c r="E304" s="148"/>
      <c r="F304" s="1"/>
      <c r="G304" s="148"/>
      <c r="H304" s="149"/>
    </row>
    <row r="305" spans="1:8" s="66" customFormat="1" ht="90">
      <c r="A305" s="150">
        <v>16</v>
      </c>
      <c r="B305" s="151"/>
      <c r="C305" s="146" t="s">
        <v>239</v>
      </c>
      <c r="D305" s="147"/>
      <c r="E305" s="148"/>
      <c r="F305" s="1"/>
      <c r="G305" s="148"/>
      <c r="H305" s="149"/>
    </row>
    <row r="306" spans="1:8" s="66" customFormat="1" ht="15">
      <c r="A306" s="150" t="s">
        <v>0</v>
      </c>
      <c r="B306" s="151"/>
      <c r="C306" s="241" t="s">
        <v>0</v>
      </c>
      <c r="D306" s="147" t="s">
        <v>54</v>
      </c>
      <c r="E306" s="148">
        <v>2</v>
      </c>
      <c r="F306" s="1"/>
      <c r="G306" s="148"/>
      <c r="H306" s="149">
        <f>+F306*E306</f>
        <v>0</v>
      </c>
    </row>
    <row r="307" spans="1:8" s="23" customFormat="1" ht="11.25">
      <c r="A307" s="138"/>
      <c r="B307" s="139"/>
      <c r="C307" s="242"/>
      <c r="D307" s="141"/>
      <c r="E307" s="142"/>
      <c r="F307" s="11"/>
      <c r="G307" s="142"/>
      <c r="H307" s="143"/>
    </row>
    <row r="308" spans="1:8" s="66" customFormat="1" ht="120">
      <c r="A308" s="150">
        <v>17</v>
      </c>
      <c r="B308" s="151"/>
      <c r="C308" s="243" t="s">
        <v>180</v>
      </c>
      <c r="D308" s="147"/>
      <c r="E308" s="148"/>
      <c r="F308" s="1"/>
      <c r="G308" s="148"/>
      <c r="H308" s="149"/>
    </row>
    <row r="309" spans="1:8" s="66" customFormat="1" ht="15">
      <c r="A309" s="150" t="s">
        <v>0</v>
      </c>
      <c r="B309" s="151"/>
      <c r="C309" s="241" t="s">
        <v>0</v>
      </c>
      <c r="D309" s="190" t="s">
        <v>54</v>
      </c>
      <c r="E309" s="148">
        <v>1</v>
      </c>
      <c r="F309" s="1"/>
      <c r="G309" s="148"/>
      <c r="H309" s="149" t="s">
        <v>0</v>
      </c>
    </row>
    <row r="310" spans="1:8" s="23" customFormat="1" ht="12.75">
      <c r="A310" s="138"/>
      <c r="B310" s="139"/>
      <c r="C310" s="242"/>
      <c r="D310" s="244">
        <f>+E309*F309</f>
        <v>0</v>
      </c>
      <c r="E310" s="142"/>
      <c r="F310" s="11"/>
      <c r="G310" s="142"/>
      <c r="H310" s="143"/>
    </row>
    <row r="311" spans="1:8" s="23" customFormat="1" ht="11.25">
      <c r="A311" s="138"/>
      <c r="B311" s="139"/>
      <c r="C311" s="242"/>
      <c r="D311" s="141"/>
      <c r="E311" s="142"/>
      <c r="F311" s="11"/>
      <c r="G311" s="142"/>
      <c r="H311" s="143"/>
    </row>
    <row r="312" spans="1:8" s="66" customFormat="1" ht="108">
      <c r="A312" s="150">
        <v>18</v>
      </c>
      <c r="B312" s="151"/>
      <c r="C312" s="155" t="s">
        <v>178</v>
      </c>
      <c r="D312" s="147" t="s">
        <v>15</v>
      </c>
      <c r="E312" s="148">
        <v>1</v>
      </c>
      <c r="F312" s="1"/>
      <c r="G312" s="148"/>
      <c r="H312" s="149">
        <f>+F312*E312</f>
        <v>0</v>
      </c>
    </row>
    <row r="313" spans="1:8" s="66" customFormat="1" ht="25.5">
      <c r="A313" s="150" t="s">
        <v>20</v>
      </c>
      <c r="B313" s="151"/>
      <c r="C313" s="203" t="s">
        <v>179</v>
      </c>
      <c r="D313" s="147" t="s">
        <v>15</v>
      </c>
      <c r="E313" s="148">
        <v>1</v>
      </c>
      <c r="F313" s="1"/>
      <c r="G313" s="148"/>
      <c r="H313" s="149">
        <f>+F313*E313</f>
        <v>0</v>
      </c>
    </row>
    <row r="314" spans="1:8" s="66" customFormat="1" ht="15">
      <c r="A314" s="150"/>
      <c r="B314" s="151"/>
      <c r="C314" s="152" t="s">
        <v>0</v>
      </c>
      <c r="D314" s="147"/>
      <c r="E314" s="148"/>
      <c r="F314" s="1"/>
      <c r="G314" s="148"/>
      <c r="H314" s="149"/>
    </row>
    <row r="315" spans="1:8" s="66" customFormat="1" ht="30">
      <c r="A315" s="144">
        <v>19</v>
      </c>
      <c r="B315" s="145"/>
      <c r="C315" s="192" t="s">
        <v>39</v>
      </c>
      <c r="D315" s="147"/>
      <c r="E315" s="148"/>
      <c r="F315" s="1"/>
      <c r="G315" s="148"/>
      <c r="H315" s="149"/>
    </row>
    <row r="316" spans="1:8" s="66" customFormat="1" ht="15">
      <c r="A316" s="150" t="s">
        <v>20</v>
      </c>
      <c r="B316" s="151"/>
      <c r="C316" s="245" t="s">
        <v>21</v>
      </c>
      <c r="D316" s="147" t="s">
        <v>22</v>
      </c>
      <c r="E316" s="148">
        <v>2</v>
      </c>
      <c r="F316" s="1"/>
      <c r="G316" s="148"/>
      <c r="H316" s="149">
        <f>+F316*E316</f>
        <v>0</v>
      </c>
    </row>
    <row r="317" spans="1:8" s="66" customFormat="1" ht="15">
      <c r="A317" s="150" t="s">
        <v>23</v>
      </c>
      <c r="B317" s="151"/>
      <c r="C317" s="245" t="s">
        <v>28</v>
      </c>
      <c r="D317" s="147" t="s">
        <v>22</v>
      </c>
      <c r="E317" s="148">
        <v>1</v>
      </c>
      <c r="F317" s="1"/>
      <c r="G317" s="148"/>
      <c r="H317" s="149">
        <f>+F317*E317</f>
        <v>0</v>
      </c>
    </row>
    <row r="318" spans="1:8" s="66" customFormat="1" ht="15">
      <c r="A318" s="150" t="s">
        <v>24</v>
      </c>
      <c r="B318" s="151"/>
      <c r="C318" s="245" t="s">
        <v>29</v>
      </c>
      <c r="D318" s="147" t="s">
        <v>22</v>
      </c>
      <c r="E318" s="148">
        <v>1</v>
      </c>
      <c r="F318" s="1"/>
      <c r="G318" s="148"/>
      <c r="H318" s="149">
        <f>+F318*E318</f>
        <v>0</v>
      </c>
    </row>
    <row r="319" spans="1:8" s="23" customFormat="1" ht="11.25">
      <c r="A319" s="138" t="s">
        <v>0</v>
      </c>
      <c r="B319" s="139"/>
      <c r="C319" s="140"/>
      <c r="D319" s="141"/>
      <c r="E319" s="142"/>
      <c r="F319" s="5"/>
      <c r="G319" s="142"/>
      <c r="H319" s="143"/>
    </row>
    <row r="320" spans="1:8" s="66" customFormat="1" ht="60">
      <c r="A320" s="144">
        <v>20</v>
      </c>
      <c r="B320" s="145"/>
      <c r="C320" s="192" t="s">
        <v>40</v>
      </c>
      <c r="D320" s="147"/>
      <c r="E320" s="148"/>
      <c r="F320" s="2"/>
      <c r="G320" s="148"/>
      <c r="H320" s="149"/>
    </row>
    <row r="321" spans="1:8" s="66" customFormat="1" ht="15">
      <c r="A321" s="150"/>
      <c r="B321" s="151"/>
      <c r="C321" s="152"/>
      <c r="D321" s="147" t="s">
        <v>33</v>
      </c>
      <c r="E321" s="195">
        <v>0.02</v>
      </c>
      <c r="F321" s="13"/>
      <c r="G321" s="148"/>
      <c r="H321" s="196">
        <f>+E321*F321</f>
        <v>0</v>
      </c>
    </row>
    <row r="322" spans="1:8" s="84" customFormat="1" ht="11.25">
      <c r="A322" s="208"/>
      <c r="B322" s="209"/>
      <c r="C322" s="210"/>
      <c r="D322" s="211"/>
      <c r="E322" s="157"/>
      <c r="F322" s="5"/>
      <c r="G322" s="157"/>
      <c r="H322" s="212"/>
    </row>
    <row r="323" spans="1:8" s="84" customFormat="1" ht="11.25">
      <c r="A323" s="213"/>
      <c r="B323" s="214"/>
      <c r="C323" s="215"/>
      <c r="D323" s="216"/>
      <c r="E323" s="163"/>
      <c r="F323" s="6"/>
      <c r="G323" s="163"/>
      <c r="H323" s="217"/>
    </row>
    <row r="324" spans="1:8" s="171" customFormat="1" ht="15.75">
      <c r="A324" s="165"/>
      <c r="B324" s="165"/>
      <c r="C324" s="166" t="s">
        <v>16</v>
      </c>
      <c r="D324" s="167"/>
      <c r="E324" s="168"/>
      <c r="F324" s="7"/>
      <c r="G324" s="168"/>
      <c r="H324" s="170">
        <f>SUM(H226:H323)</f>
        <v>0</v>
      </c>
    </row>
    <row r="325" spans="1:8" s="176" customFormat="1" ht="11.25">
      <c r="A325" s="172"/>
      <c r="B325" s="172"/>
      <c r="C325" s="124"/>
      <c r="D325" s="173"/>
      <c r="E325" s="174"/>
      <c r="F325" s="8"/>
      <c r="G325" s="174"/>
      <c r="H325" s="175"/>
    </row>
    <row r="326" spans="1:8" s="176" customFormat="1" ht="11.25">
      <c r="A326" s="172"/>
      <c r="B326" s="172"/>
      <c r="C326" s="177" t="s">
        <v>0</v>
      </c>
      <c r="D326" s="173"/>
      <c r="E326" s="174"/>
      <c r="F326" s="8"/>
      <c r="G326" s="174"/>
      <c r="H326" s="175"/>
    </row>
    <row r="327" spans="1:8" s="23" customFormat="1" ht="18.75">
      <c r="A327" s="132" t="s">
        <v>42</v>
      </c>
      <c r="B327" s="133"/>
      <c r="C327" s="134" t="s">
        <v>45</v>
      </c>
      <c r="D327" s="135"/>
      <c r="E327" s="136"/>
      <c r="F327" s="9"/>
      <c r="G327" s="136"/>
      <c r="H327" s="137"/>
    </row>
    <row r="328" spans="1:8" s="23" customFormat="1" ht="11.25">
      <c r="A328" s="138"/>
      <c r="B328" s="139"/>
      <c r="C328" s="140"/>
      <c r="D328" s="141"/>
      <c r="E328" s="142"/>
      <c r="F328" s="3"/>
      <c r="G328" s="142"/>
      <c r="H328" s="143"/>
    </row>
    <row r="329" spans="1:8" s="23" customFormat="1" ht="15.75">
      <c r="A329" s="138"/>
      <c r="B329" s="139"/>
      <c r="C329" s="98" t="s">
        <v>49</v>
      </c>
      <c r="D329" s="141"/>
      <c r="E329" s="142"/>
      <c r="F329" s="3"/>
      <c r="G329" s="142"/>
      <c r="H329" s="143"/>
    </row>
    <row r="330" spans="1:8" s="23" customFormat="1" ht="11.25">
      <c r="A330" s="138"/>
      <c r="B330" s="139"/>
      <c r="C330" s="140"/>
      <c r="D330" s="141"/>
      <c r="E330" s="142"/>
      <c r="F330" s="3"/>
      <c r="G330" s="142"/>
      <c r="H330" s="143"/>
    </row>
    <row r="331" spans="1:8" s="66" customFormat="1" ht="165">
      <c r="A331" s="144">
        <v>1</v>
      </c>
      <c r="B331" s="145"/>
      <c r="C331" s="246" t="s">
        <v>186</v>
      </c>
      <c r="D331" s="147"/>
      <c r="E331" s="148"/>
      <c r="F331" s="4"/>
      <c r="G331" s="148"/>
      <c r="H331" s="149"/>
    </row>
    <row r="332" spans="1:8" s="66" customFormat="1" ht="63.75">
      <c r="A332" s="150" t="s">
        <v>20</v>
      </c>
      <c r="B332" s="151"/>
      <c r="C332" s="220" t="s">
        <v>235</v>
      </c>
      <c r="D332" s="147" t="s">
        <v>18</v>
      </c>
      <c r="E332" s="148">
        <v>29</v>
      </c>
      <c r="F332" s="1"/>
      <c r="G332" s="148"/>
      <c r="H332" s="149">
        <f>+F332*E332</f>
        <v>0</v>
      </c>
    </row>
    <row r="333" spans="1:8" s="66" customFormat="1" ht="38.25">
      <c r="A333" s="150" t="s">
        <v>88</v>
      </c>
      <c r="B333" s="151"/>
      <c r="C333" s="220" t="s">
        <v>187</v>
      </c>
      <c r="D333" s="147" t="s">
        <v>18</v>
      </c>
      <c r="E333" s="148">
        <v>2</v>
      </c>
      <c r="F333" s="1"/>
      <c r="G333" s="148"/>
      <c r="H333" s="149">
        <f>+F333*E333</f>
        <v>0</v>
      </c>
    </row>
    <row r="334" spans="1:8" s="66" customFormat="1" ht="51">
      <c r="A334" s="150" t="s">
        <v>23</v>
      </c>
      <c r="B334" s="151"/>
      <c r="C334" s="220" t="s">
        <v>185</v>
      </c>
      <c r="D334" s="147" t="s">
        <v>18</v>
      </c>
      <c r="E334" s="148">
        <v>31</v>
      </c>
      <c r="F334" s="1"/>
      <c r="G334" s="148"/>
      <c r="H334" s="149">
        <f>+F334*E334</f>
        <v>0</v>
      </c>
    </row>
    <row r="335" spans="1:8" s="66" customFormat="1" ht="140.25">
      <c r="A335" s="150" t="s">
        <v>25</v>
      </c>
      <c r="B335" s="151"/>
      <c r="C335" s="247" t="s">
        <v>188</v>
      </c>
      <c r="D335" s="190" t="s">
        <v>18</v>
      </c>
      <c r="E335" s="148">
        <v>22.5</v>
      </c>
      <c r="F335" s="1"/>
      <c r="G335" s="148"/>
      <c r="H335" s="149">
        <f>+F335*E335</f>
        <v>0</v>
      </c>
    </row>
    <row r="336" spans="1:8" s="66" customFormat="1" ht="15">
      <c r="A336" s="151"/>
      <c r="B336" s="151"/>
      <c r="C336" s="152"/>
      <c r="D336" s="248">
        <f>SUM(H329:H335)</f>
        <v>0</v>
      </c>
      <c r="E336" s="148"/>
      <c r="F336" s="2"/>
      <c r="G336" s="148"/>
      <c r="H336" s="153"/>
    </row>
    <row r="337" spans="1:8" s="23" customFormat="1" ht="11.25">
      <c r="A337" s="138"/>
      <c r="B337" s="139"/>
      <c r="C337" s="140"/>
      <c r="D337" s="141"/>
      <c r="E337" s="142"/>
      <c r="F337" s="3"/>
      <c r="G337" s="142"/>
      <c r="H337" s="143"/>
    </row>
    <row r="338" spans="1:8" s="23" customFormat="1" ht="11.25">
      <c r="A338" s="138"/>
      <c r="B338" s="139"/>
      <c r="C338" s="140"/>
      <c r="D338" s="141"/>
      <c r="E338" s="142"/>
      <c r="F338" s="3"/>
      <c r="G338" s="142"/>
      <c r="H338" s="143"/>
    </row>
    <row r="339" spans="1:8" s="23" customFormat="1" ht="15.75">
      <c r="A339" s="138"/>
      <c r="B339" s="139"/>
      <c r="C339" s="98" t="s">
        <v>50</v>
      </c>
      <c r="D339" s="141"/>
      <c r="E339" s="142"/>
      <c r="F339" s="3"/>
      <c r="G339" s="142"/>
      <c r="H339" s="143"/>
    </row>
    <row r="340" spans="1:8" s="23" customFormat="1" ht="11.25">
      <c r="A340" s="138"/>
      <c r="B340" s="139"/>
      <c r="C340" s="140"/>
      <c r="D340" s="141"/>
      <c r="E340" s="142"/>
      <c r="F340" s="3"/>
      <c r="G340" s="142"/>
      <c r="H340" s="143"/>
    </row>
    <row r="341" spans="1:8" s="66" customFormat="1" ht="180">
      <c r="A341" s="144">
        <v>1</v>
      </c>
      <c r="B341" s="145"/>
      <c r="C341" s="240" t="s">
        <v>189</v>
      </c>
      <c r="D341" s="147"/>
      <c r="E341" s="148"/>
      <c r="F341" s="4"/>
      <c r="G341" s="148"/>
      <c r="H341" s="149"/>
    </row>
    <row r="342" spans="1:8" s="66" customFormat="1" ht="38.25">
      <c r="A342" s="150" t="s">
        <v>20</v>
      </c>
      <c r="B342" s="151"/>
      <c r="C342" s="249" t="s">
        <v>236</v>
      </c>
      <c r="D342" s="147" t="s">
        <v>18</v>
      </c>
      <c r="E342" s="148">
        <v>29</v>
      </c>
      <c r="F342" s="1"/>
      <c r="G342" s="148"/>
      <c r="H342" s="149">
        <f>+F342*E342</f>
        <v>0</v>
      </c>
    </row>
    <row r="343" spans="1:8" s="66" customFormat="1" ht="38.25">
      <c r="A343" s="150" t="s">
        <v>23</v>
      </c>
      <c r="B343" s="151"/>
      <c r="C343" s="249" t="s">
        <v>237</v>
      </c>
      <c r="D343" s="147" t="s">
        <v>18</v>
      </c>
      <c r="E343" s="148">
        <v>31</v>
      </c>
      <c r="F343" s="1"/>
      <c r="G343" s="148"/>
      <c r="H343" s="149">
        <f>+F343*E343</f>
        <v>0</v>
      </c>
    </row>
    <row r="344" spans="1:8" s="66" customFormat="1" ht="15">
      <c r="A344" s="150"/>
      <c r="B344" s="151"/>
      <c r="C344" s="249"/>
      <c r="D344" s="147"/>
      <c r="E344" s="148"/>
      <c r="F344" s="1"/>
      <c r="G344" s="148"/>
      <c r="H344" s="149"/>
    </row>
    <row r="345" spans="1:8" s="66" customFormat="1" ht="165">
      <c r="A345" s="150">
        <v>2</v>
      </c>
      <c r="B345" s="151"/>
      <c r="C345" s="250" t="s">
        <v>190</v>
      </c>
      <c r="D345" s="147" t="s">
        <v>0</v>
      </c>
      <c r="E345" s="148" t="s">
        <v>0</v>
      </c>
      <c r="F345" s="1"/>
      <c r="G345" s="148" t="s">
        <v>0</v>
      </c>
      <c r="H345" s="149" t="s">
        <v>0</v>
      </c>
    </row>
    <row r="346" spans="1:8" s="66" customFormat="1" ht="25.5">
      <c r="A346" s="150" t="s">
        <v>20</v>
      </c>
      <c r="B346" s="151"/>
      <c r="C346" s="249" t="s">
        <v>191</v>
      </c>
      <c r="D346" s="147" t="s">
        <v>18</v>
      </c>
      <c r="E346" s="148">
        <v>45</v>
      </c>
      <c r="F346" s="1"/>
      <c r="G346" s="148"/>
      <c r="H346" s="149">
        <f>+F346*E346</f>
        <v>0</v>
      </c>
    </row>
    <row r="347" spans="1:8" s="66" customFormat="1" ht="15">
      <c r="A347" s="150" t="s">
        <v>23</v>
      </c>
      <c r="B347" s="151"/>
      <c r="C347" s="249" t="s">
        <v>192</v>
      </c>
      <c r="D347" s="147" t="s">
        <v>18</v>
      </c>
      <c r="E347" s="148">
        <v>4</v>
      </c>
      <c r="F347" s="1"/>
      <c r="G347" s="148"/>
      <c r="H347" s="149">
        <f>+F347*E347</f>
        <v>0</v>
      </c>
    </row>
    <row r="348" spans="1:8" s="66" customFormat="1" ht="38.25">
      <c r="A348" s="150" t="s">
        <v>24</v>
      </c>
      <c r="B348" s="151"/>
      <c r="C348" s="249" t="s">
        <v>217</v>
      </c>
      <c r="D348" s="190" t="s">
        <v>54</v>
      </c>
      <c r="E348" s="148">
        <v>1</v>
      </c>
      <c r="F348" s="1"/>
      <c r="G348" s="148"/>
      <c r="H348" s="149">
        <f>+F348*E348</f>
        <v>0</v>
      </c>
    </row>
    <row r="349" spans="1:8" s="66" customFormat="1" ht="15">
      <c r="A349" s="151"/>
      <c r="B349" s="151"/>
      <c r="C349" s="152"/>
      <c r="D349" s="248">
        <f>SUM(H339:H348)</f>
        <v>0</v>
      </c>
      <c r="E349" s="148"/>
      <c r="F349" s="2"/>
      <c r="G349" s="148"/>
      <c r="H349" s="153"/>
    </row>
    <row r="350" spans="1:8" s="84" customFormat="1" ht="11.25">
      <c r="A350" s="208"/>
      <c r="B350" s="209"/>
      <c r="C350" s="210"/>
      <c r="D350" s="211"/>
      <c r="E350" s="157"/>
      <c r="F350" s="5"/>
      <c r="G350" s="157"/>
      <c r="H350" s="212"/>
    </row>
    <row r="351" spans="1:8" s="84" customFormat="1" ht="11.25">
      <c r="A351" s="213"/>
      <c r="B351" s="214"/>
      <c r="C351" s="215"/>
      <c r="D351" s="216"/>
      <c r="E351" s="163"/>
      <c r="F351" s="6"/>
      <c r="G351" s="163"/>
      <c r="H351" s="217"/>
    </row>
    <row r="352" spans="1:8" s="171" customFormat="1" ht="15.75">
      <c r="A352" s="165"/>
      <c r="B352" s="165"/>
      <c r="C352" s="166" t="s">
        <v>16</v>
      </c>
      <c r="D352" s="167"/>
      <c r="E352" s="168"/>
      <c r="F352" s="7"/>
      <c r="G352" s="168"/>
      <c r="H352" s="170">
        <f>SUM(H327:H351)</f>
        <v>0</v>
      </c>
    </row>
    <row r="353" spans="1:8" s="176" customFormat="1" ht="11.25">
      <c r="A353" s="172"/>
      <c r="B353" s="172"/>
      <c r="C353" s="124"/>
      <c r="D353" s="173"/>
      <c r="E353" s="174"/>
      <c r="F353" s="8"/>
      <c r="G353" s="174"/>
      <c r="H353" s="175"/>
    </row>
    <row r="354" spans="1:8" s="176" customFormat="1" ht="12.75" customHeight="1">
      <c r="A354" s="172"/>
      <c r="B354" s="172"/>
      <c r="C354" s="177" t="s">
        <v>0</v>
      </c>
      <c r="D354" s="173"/>
      <c r="E354" s="174"/>
      <c r="F354" s="8"/>
      <c r="G354" s="174"/>
      <c r="H354" s="175"/>
    </row>
    <row r="355" spans="1:8" s="23" customFormat="1" ht="18.75">
      <c r="A355" s="132" t="s">
        <v>43</v>
      </c>
      <c r="B355" s="133"/>
      <c r="C355" s="134" t="s">
        <v>202</v>
      </c>
      <c r="D355" s="135"/>
      <c r="E355" s="136"/>
      <c r="F355" s="9"/>
      <c r="G355" s="136"/>
      <c r="H355" s="137"/>
    </row>
    <row r="356" spans="1:8" s="23" customFormat="1" ht="11.25">
      <c r="A356" s="138"/>
      <c r="B356" s="139"/>
      <c r="C356" s="140"/>
      <c r="D356" s="141"/>
      <c r="E356" s="142"/>
      <c r="F356" s="3"/>
      <c r="G356" s="142"/>
      <c r="H356" s="143"/>
    </row>
    <row r="357" spans="1:8" s="23" customFormat="1" ht="14.25">
      <c r="A357" s="138"/>
      <c r="B357" s="139"/>
      <c r="C357" s="251" t="s">
        <v>57</v>
      </c>
      <c r="D357" s="141"/>
      <c r="E357" s="142"/>
      <c r="F357" s="3"/>
      <c r="G357" s="142"/>
      <c r="H357" s="143"/>
    </row>
    <row r="358" spans="1:8" s="23" customFormat="1" ht="11.25">
      <c r="A358" s="138"/>
      <c r="B358" s="139"/>
      <c r="C358" s="140"/>
      <c r="D358" s="141"/>
      <c r="E358" s="142"/>
      <c r="F358" s="3"/>
      <c r="G358" s="142"/>
      <c r="H358" s="143"/>
    </row>
    <row r="359" spans="1:8" s="66" customFormat="1" ht="225">
      <c r="A359" s="144">
        <v>1</v>
      </c>
      <c r="B359" s="145"/>
      <c r="C359" s="155" t="s">
        <v>195</v>
      </c>
      <c r="D359" s="147"/>
      <c r="E359" s="148"/>
      <c r="F359" s="4"/>
      <c r="G359" s="148"/>
      <c r="H359" s="149"/>
    </row>
    <row r="360" spans="1:8" s="66" customFormat="1" ht="14.25" customHeight="1">
      <c r="A360" s="150" t="s">
        <v>20</v>
      </c>
      <c r="B360" s="151"/>
      <c r="C360" s="152" t="s">
        <v>193</v>
      </c>
      <c r="D360" s="190" t="s">
        <v>54</v>
      </c>
      <c r="E360" s="148">
        <v>1</v>
      </c>
      <c r="F360" s="1"/>
      <c r="G360" s="148"/>
      <c r="H360" s="149">
        <f>+F360*E360</f>
        <v>0</v>
      </c>
    </row>
    <row r="361" spans="1:8" s="60" customFormat="1" ht="12">
      <c r="A361" s="252"/>
      <c r="B361" s="252"/>
      <c r="C361" s="245"/>
      <c r="D361" s="253">
        <f>SUM(H357:H360)</f>
        <v>0</v>
      </c>
      <c r="E361" s="254"/>
      <c r="F361" s="10"/>
      <c r="G361" s="254"/>
      <c r="H361" s="255"/>
    </row>
    <row r="362" spans="1:8" s="66" customFormat="1" ht="15">
      <c r="A362" s="151"/>
      <c r="B362" s="151"/>
      <c r="C362" s="152"/>
      <c r="D362" s="147"/>
      <c r="E362" s="148"/>
      <c r="F362" s="1"/>
      <c r="G362" s="148"/>
      <c r="H362" s="153"/>
    </row>
    <row r="363" spans="1:8" s="23" customFormat="1" ht="14.25">
      <c r="A363" s="138"/>
      <c r="B363" s="139"/>
      <c r="C363" s="251" t="s">
        <v>58</v>
      </c>
      <c r="D363" s="141"/>
      <c r="E363" s="142"/>
      <c r="F363" s="11"/>
      <c r="G363" s="142"/>
      <c r="H363" s="143"/>
    </row>
    <row r="364" spans="1:8" s="60" customFormat="1" ht="12">
      <c r="A364" s="252"/>
      <c r="B364" s="252"/>
      <c r="C364" s="245"/>
      <c r="D364" s="256"/>
      <c r="E364" s="254"/>
      <c r="F364" s="10"/>
      <c r="G364" s="254"/>
      <c r="H364" s="255"/>
    </row>
    <row r="365" spans="1:8" s="60" customFormat="1" ht="90">
      <c r="A365" s="144">
        <v>1</v>
      </c>
      <c r="B365" s="145"/>
      <c r="C365" s="257" t="s">
        <v>250</v>
      </c>
      <c r="D365" s="258"/>
      <c r="E365" s="258"/>
      <c r="F365" s="12"/>
      <c r="G365" s="258"/>
      <c r="H365" s="258"/>
    </row>
    <row r="366" spans="1:8" s="60" customFormat="1" ht="77.25">
      <c r="A366" s="150" t="s">
        <v>20</v>
      </c>
      <c r="B366" s="151"/>
      <c r="C366" s="259" t="s">
        <v>242</v>
      </c>
      <c r="D366" s="147" t="s">
        <v>54</v>
      </c>
      <c r="E366" s="148">
        <v>1</v>
      </c>
      <c r="F366" s="1"/>
      <c r="G366" s="148"/>
      <c r="H366" s="149">
        <f>+F366*E366</f>
        <v>0</v>
      </c>
    </row>
    <row r="367" spans="1:8" s="66" customFormat="1" ht="120">
      <c r="A367" s="144">
        <v>2</v>
      </c>
      <c r="B367" s="145"/>
      <c r="C367" s="257" t="s">
        <v>251</v>
      </c>
      <c r="D367" s="258"/>
      <c r="E367" s="258"/>
      <c r="F367" s="12"/>
      <c r="G367" s="258"/>
      <c r="H367" s="258"/>
    </row>
    <row r="368" spans="1:8" s="66" customFormat="1" ht="90">
      <c r="A368" s="150" t="s">
        <v>20</v>
      </c>
      <c r="B368" s="151"/>
      <c r="C368" s="259" t="s">
        <v>240</v>
      </c>
      <c r="D368" s="147" t="s">
        <v>54</v>
      </c>
      <c r="E368" s="148">
        <v>1</v>
      </c>
      <c r="F368" s="1"/>
      <c r="G368" s="148"/>
      <c r="H368" s="149">
        <f>+F368*E368</f>
        <v>0</v>
      </c>
    </row>
    <row r="369" spans="1:8" s="66" customFormat="1" ht="93" customHeight="1">
      <c r="A369" s="150" t="s">
        <v>23</v>
      </c>
      <c r="B369" s="151"/>
      <c r="C369" s="180" t="s">
        <v>241</v>
      </c>
      <c r="D369" s="147" t="s">
        <v>54</v>
      </c>
      <c r="E369" s="148">
        <v>1</v>
      </c>
      <c r="F369" s="1"/>
      <c r="G369" s="148"/>
      <c r="H369" s="149">
        <f>+F369*E369</f>
        <v>0</v>
      </c>
    </row>
    <row r="370" spans="1:8" s="66" customFormat="1" ht="15">
      <c r="A370" s="150"/>
      <c r="B370" s="151"/>
      <c r="C370" s="152"/>
      <c r="D370" s="147"/>
      <c r="E370" s="148"/>
      <c r="F370" s="1"/>
      <c r="G370" s="148"/>
      <c r="H370" s="153"/>
    </row>
    <row r="371" spans="1:8" s="66" customFormat="1" ht="15">
      <c r="A371" s="144"/>
      <c r="B371" s="145"/>
      <c r="C371" s="257"/>
      <c r="D371" s="258"/>
      <c r="E371" s="258"/>
      <c r="F371" s="12"/>
      <c r="G371" s="258"/>
      <c r="H371" s="258"/>
    </row>
    <row r="372" spans="1:8" s="66" customFormat="1" ht="15">
      <c r="A372" s="150"/>
      <c r="B372" s="151"/>
      <c r="C372" s="203"/>
      <c r="D372" s="147"/>
      <c r="E372" s="148"/>
      <c r="F372" s="1"/>
      <c r="G372" s="148"/>
      <c r="H372" s="149"/>
    </row>
    <row r="373" spans="1:8" s="66" customFormat="1" ht="15">
      <c r="A373" s="150"/>
      <c r="B373" s="151"/>
      <c r="C373" s="203"/>
      <c r="D373" s="147"/>
      <c r="E373" s="148"/>
      <c r="F373" s="1"/>
      <c r="G373" s="148"/>
      <c r="H373" s="149"/>
    </row>
    <row r="374" spans="1:8" s="66" customFormat="1" ht="15">
      <c r="A374" s="150"/>
      <c r="B374" s="151"/>
      <c r="C374" s="203"/>
      <c r="D374" s="147"/>
      <c r="E374" s="148"/>
      <c r="F374" s="1"/>
      <c r="G374" s="148"/>
      <c r="H374" s="149"/>
    </row>
    <row r="375" spans="1:8" s="66" customFormat="1" ht="15">
      <c r="A375" s="150"/>
      <c r="B375" s="151"/>
      <c r="C375" s="152"/>
      <c r="D375" s="147"/>
      <c r="E375" s="148"/>
      <c r="F375" s="1"/>
      <c r="G375" s="148"/>
      <c r="H375" s="149"/>
    </row>
    <row r="376" spans="1:8" s="66" customFormat="1" ht="105">
      <c r="A376" s="150">
        <v>3</v>
      </c>
      <c r="B376" s="151"/>
      <c r="C376" s="257" t="s">
        <v>194</v>
      </c>
      <c r="D376" s="147" t="s">
        <v>0</v>
      </c>
      <c r="E376" s="148" t="s">
        <v>0</v>
      </c>
      <c r="F376" s="1"/>
      <c r="G376" s="148"/>
      <c r="H376" s="149" t="s">
        <v>0</v>
      </c>
    </row>
    <row r="377" spans="1:8" s="66" customFormat="1" ht="15">
      <c r="A377" s="150" t="s">
        <v>20</v>
      </c>
      <c r="B377" s="151"/>
      <c r="C377" s="152" t="s">
        <v>196</v>
      </c>
      <c r="D377" s="147" t="s">
        <v>54</v>
      </c>
      <c r="E377" s="148">
        <v>1</v>
      </c>
      <c r="F377" s="1"/>
      <c r="G377" s="148"/>
      <c r="H377" s="149">
        <f>+F377*E377</f>
        <v>0</v>
      </c>
    </row>
    <row r="378" spans="1:8" s="66" customFormat="1" ht="15">
      <c r="A378" s="150" t="s">
        <v>23</v>
      </c>
      <c r="B378" s="151"/>
      <c r="C378" s="152" t="s">
        <v>197</v>
      </c>
      <c r="D378" s="190" t="s">
        <v>54</v>
      </c>
      <c r="E378" s="148">
        <v>1</v>
      </c>
      <c r="F378" s="1"/>
      <c r="G378" s="148"/>
      <c r="H378" s="149">
        <f>+F378*E378</f>
        <v>0</v>
      </c>
    </row>
    <row r="379" spans="1:8" s="60" customFormat="1" ht="12">
      <c r="A379" s="252"/>
      <c r="B379" s="252"/>
      <c r="C379" s="245"/>
      <c r="D379" s="253">
        <f>SUM(H363:H378)</f>
        <v>0</v>
      </c>
      <c r="E379" s="254"/>
      <c r="F379" s="13"/>
      <c r="G379" s="254"/>
      <c r="H379" s="255"/>
    </row>
    <row r="380" spans="1:8" s="23" customFormat="1" ht="11.25">
      <c r="A380" s="138"/>
      <c r="B380" s="139"/>
      <c r="C380" s="140"/>
      <c r="D380" s="141"/>
      <c r="E380" s="142"/>
      <c r="F380" s="3"/>
      <c r="G380" s="142"/>
      <c r="H380" s="143"/>
    </row>
    <row r="381" spans="1:8" s="23" customFormat="1" ht="14.25">
      <c r="A381" s="138"/>
      <c r="B381" s="139"/>
      <c r="C381" s="251" t="s">
        <v>74</v>
      </c>
      <c r="D381" s="141"/>
      <c r="E381" s="142"/>
      <c r="F381" s="5"/>
      <c r="G381" s="142"/>
      <c r="H381" s="143"/>
    </row>
    <row r="382" spans="1:8" s="60" customFormat="1" ht="12">
      <c r="A382" s="139"/>
      <c r="B382" s="252"/>
      <c r="C382" s="245"/>
      <c r="D382" s="256"/>
      <c r="E382" s="254"/>
      <c r="F382" s="13"/>
      <c r="G382" s="254"/>
      <c r="H382" s="255"/>
    </row>
    <row r="383" spans="1:8" s="66" customFormat="1" ht="360">
      <c r="A383" s="252">
        <v>1</v>
      </c>
      <c r="B383" s="145"/>
      <c r="C383" s="260" t="s">
        <v>246</v>
      </c>
      <c r="D383" s="258"/>
      <c r="E383" s="258"/>
      <c r="F383" s="14"/>
      <c r="G383" s="258"/>
      <c r="H383" s="258"/>
    </row>
    <row r="384" spans="1:8" s="66" customFormat="1" ht="38.25">
      <c r="A384" s="150" t="s">
        <v>20</v>
      </c>
      <c r="B384" s="151"/>
      <c r="C384" s="261" t="s">
        <v>244</v>
      </c>
      <c r="D384" s="147" t="s">
        <v>18</v>
      </c>
      <c r="E384" s="148">
        <v>31</v>
      </c>
      <c r="F384" s="1"/>
      <c r="G384" s="148"/>
      <c r="H384" s="149">
        <f>+F384*E384</f>
        <v>0</v>
      </c>
    </row>
    <row r="385" spans="1:8" s="66" customFormat="1" ht="51">
      <c r="A385" s="150" t="s">
        <v>23</v>
      </c>
      <c r="B385" s="151"/>
      <c r="C385" s="261" t="s">
        <v>245</v>
      </c>
      <c r="D385" s="147" t="s">
        <v>18</v>
      </c>
      <c r="E385" s="148">
        <v>23</v>
      </c>
      <c r="F385" s="1"/>
      <c r="G385" s="148"/>
      <c r="H385" s="149">
        <f>+F385*E385</f>
        <v>0</v>
      </c>
    </row>
    <row r="386" spans="1:8" s="66" customFormat="1" ht="102">
      <c r="A386" s="150" t="s">
        <v>24</v>
      </c>
      <c r="B386" s="151"/>
      <c r="C386" s="261" t="s">
        <v>243</v>
      </c>
      <c r="D386" s="147" t="s">
        <v>0</v>
      </c>
      <c r="E386" s="148" t="s">
        <v>0</v>
      </c>
      <c r="F386" s="1"/>
      <c r="G386" s="148"/>
      <c r="H386" s="149" t="s">
        <v>0</v>
      </c>
    </row>
    <row r="387" spans="1:8" s="66" customFormat="1" ht="15">
      <c r="A387" s="150" t="s">
        <v>67</v>
      </c>
      <c r="B387" s="151"/>
      <c r="C387" s="261" t="s">
        <v>247</v>
      </c>
      <c r="D387" s="147" t="s">
        <v>54</v>
      </c>
      <c r="E387" s="148">
        <v>2</v>
      </c>
      <c r="F387" s="1"/>
      <c r="G387" s="148"/>
      <c r="H387" s="149">
        <f>+F387*E387</f>
        <v>0</v>
      </c>
    </row>
    <row r="388" spans="1:8" s="66" customFormat="1" ht="15">
      <c r="A388" s="150" t="s">
        <v>198</v>
      </c>
      <c r="B388" s="151"/>
      <c r="C388" s="261" t="s">
        <v>248</v>
      </c>
      <c r="D388" s="147" t="s">
        <v>54</v>
      </c>
      <c r="E388" s="148">
        <v>4</v>
      </c>
      <c r="F388" s="1"/>
      <c r="G388" s="148"/>
      <c r="H388" s="149">
        <f>+F388*E388</f>
        <v>0</v>
      </c>
    </row>
    <row r="389" spans="1:8" s="66" customFormat="1" ht="15">
      <c r="A389" s="150" t="s">
        <v>199</v>
      </c>
      <c r="B389" s="151"/>
      <c r="C389" s="261" t="s">
        <v>249</v>
      </c>
      <c r="D389" s="190" t="s">
        <v>54</v>
      </c>
      <c r="E389" s="148">
        <v>3</v>
      </c>
      <c r="F389" s="1"/>
      <c r="G389" s="148"/>
      <c r="H389" s="149">
        <f>+F389*E389</f>
        <v>0</v>
      </c>
    </row>
    <row r="390" spans="1:8" s="60" customFormat="1" ht="12">
      <c r="A390" s="252"/>
      <c r="B390" s="252"/>
      <c r="C390" s="245"/>
      <c r="D390" s="253">
        <f>SUM(H381:H389)</f>
        <v>0</v>
      </c>
      <c r="E390" s="254"/>
      <c r="F390" s="13"/>
      <c r="G390" s="254"/>
      <c r="H390" s="255"/>
    </row>
    <row r="391" spans="1:8" s="23" customFormat="1" ht="11.25">
      <c r="A391" s="139"/>
      <c r="B391" s="139"/>
      <c r="C391" s="140"/>
      <c r="D391" s="141"/>
      <c r="E391" s="142"/>
      <c r="F391" s="5"/>
      <c r="G391" s="142"/>
      <c r="H391" s="158"/>
    </row>
    <row r="392" spans="1:8" s="23" customFormat="1" ht="11.25">
      <c r="A392" s="159"/>
      <c r="B392" s="159"/>
      <c r="C392" s="160"/>
      <c r="D392" s="161"/>
      <c r="E392" s="162"/>
      <c r="F392" s="6"/>
      <c r="G392" s="162"/>
      <c r="H392" s="164"/>
    </row>
    <row r="393" spans="1:8" s="171" customFormat="1" ht="15.75">
      <c r="A393" s="165"/>
      <c r="B393" s="165"/>
      <c r="C393" s="166" t="s">
        <v>16</v>
      </c>
      <c r="D393" s="167"/>
      <c r="E393" s="168"/>
      <c r="F393" s="7"/>
      <c r="G393" s="168"/>
      <c r="H393" s="170">
        <f>SUM(H355:H392)</f>
        <v>0</v>
      </c>
    </row>
    <row r="394" spans="1:8" s="176" customFormat="1" ht="11.25">
      <c r="A394" s="172"/>
      <c r="B394" s="172"/>
      <c r="C394" s="124"/>
      <c r="D394" s="173"/>
      <c r="E394" s="174"/>
      <c r="F394" s="8"/>
      <c r="G394" s="174"/>
      <c r="H394" s="175"/>
    </row>
    <row r="395" spans="1:8" s="176" customFormat="1" ht="12.75" customHeight="1">
      <c r="A395" s="172"/>
      <c r="B395" s="172"/>
      <c r="C395" s="177" t="s">
        <v>0</v>
      </c>
      <c r="D395" s="173"/>
      <c r="E395" s="174"/>
      <c r="F395" s="8"/>
      <c r="G395" s="174"/>
      <c r="H395" s="175"/>
    </row>
    <row r="396" spans="1:8" s="23" customFormat="1" ht="18.75">
      <c r="A396" s="132" t="s">
        <v>44</v>
      </c>
      <c r="B396" s="133"/>
      <c r="C396" s="134" t="s">
        <v>203</v>
      </c>
      <c r="D396" s="135"/>
      <c r="E396" s="136"/>
      <c r="F396" s="9"/>
      <c r="G396" s="136"/>
      <c r="H396" s="137"/>
    </row>
    <row r="397" spans="1:8" s="23" customFormat="1" ht="11.25">
      <c r="A397" s="138"/>
      <c r="B397" s="139"/>
      <c r="C397" s="140"/>
      <c r="D397" s="141"/>
      <c r="E397" s="142"/>
      <c r="F397" s="3"/>
      <c r="G397" s="142"/>
      <c r="H397" s="143"/>
    </row>
    <row r="398" spans="1:8" s="23" customFormat="1" ht="15.75">
      <c r="A398" s="138"/>
      <c r="B398" s="139"/>
      <c r="C398" s="98" t="s">
        <v>47</v>
      </c>
      <c r="D398" s="141"/>
      <c r="E398" s="142"/>
      <c r="F398" s="3"/>
      <c r="G398" s="142"/>
      <c r="H398" s="143"/>
    </row>
    <row r="399" spans="1:8" s="23" customFormat="1" ht="11.25">
      <c r="A399" s="138"/>
      <c r="B399" s="139"/>
      <c r="C399" s="140"/>
      <c r="D399" s="141"/>
      <c r="E399" s="142"/>
      <c r="F399" s="3"/>
      <c r="G399" s="142"/>
      <c r="H399" s="143"/>
    </row>
    <row r="400" spans="1:8" s="23" customFormat="1" ht="11.25">
      <c r="A400" s="138"/>
      <c r="B400" s="139"/>
      <c r="C400" s="140"/>
      <c r="D400" s="141"/>
      <c r="E400" s="142"/>
      <c r="F400" s="3"/>
      <c r="G400" s="142"/>
      <c r="H400" s="143"/>
    </row>
    <row r="401" spans="1:8" s="66" customFormat="1" ht="120">
      <c r="A401" s="144">
        <v>1</v>
      </c>
      <c r="B401" s="145"/>
      <c r="C401" s="262" t="s">
        <v>204</v>
      </c>
      <c r="D401" s="147"/>
      <c r="E401" s="148"/>
      <c r="F401" s="4"/>
      <c r="G401" s="148"/>
      <c r="H401" s="149"/>
    </row>
    <row r="402" spans="1:8" s="66" customFormat="1" ht="38.25">
      <c r="A402" s="150" t="s">
        <v>20</v>
      </c>
      <c r="B402" s="151"/>
      <c r="C402" s="203" t="s">
        <v>210</v>
      </c>
      <c r="D402" s="147" t="s">
        <v>18</v>
      </c>
      <c r="E402" s="148">
        <f>+E274+10+1</f>
        <v>32</v>
      </c>
      <c r="F402" s="1"/>
      <c r="G402" s="148"/>
      <c r="H402" s="149">
        <f>+F402*E402</f>
        <v>0</v>
      </c>
    </row>
    <row r="403" spans="1:8" s="66" customFormat="1" ht="51">
      <c r="A403" s="150" t="s">
        <v>23</v>
      </c>
      <c r="B403" s="151"/>
      <c r="C403" s="232" t="s">
        <v>206</v>
      </c>
      <c r="D403" s="190" t="s">
        <v>18</v>
      </c>
      <c r="E403" s="148">
        <f>+E275+2</f>
        <v>53</v>
      </c>
      <c r="F403" s="1"/>
      <c r="G403" s="148"/>
      <c r="H403" s="149" t="s">
        <v>0</v>
      </c>
    </row>
    <row r="404" spans="1:8" s="60" customFormat="1" ht="12">
      <c r="A404" s="263"/>
      <c r="B404" s="252"/>
      <c r="C404" s="264"/>
      <c r="D404" s="265">
        <f>+E403*F403</f>
        <v>0</v>
      </c>
      <c r="E404" s="254"/>
      <c r="F404" s="10"/>
      <c r="G404" s="254"/>
      <c r="H404" s="266"/>
    </row>
    <row r="405" spans="1:8" s="66" customFormat="1" ht="25.5">
      <c r="A405" s="150" t="s">
        <v>24</v>
      </c>
      <c r="B405" s="151"/>
      <c r="C405" s="203" t="s">
        <v>207</v>
      </c>
      <c r="D405" s="190" t="s">
        <v>18</v>
      </c>
      <c r="E405" s="148">
        <f>+E332+E333+E334+2</f>
        <v>64</v>
      </c>
      <c r="F405" s="1"/>
      <c r="G405" s="148"/>
      <c r="H405" s="149">
        <f>+F405*E405</f>
        <v>0</v>
      </c>
    </row>
    <row r="406" spans="1:8" s="23" customFormat="1" ht="11.25">
      <c r="A406" s="139"/>
      <c r="B406" s="139"/>
      <c r="C406" s="206"/>
      <c r="D406" s="267">
        <f>SUM(E402:E405)</f>
        <v>149</v>
      </c>
      <c r="E406" s="142"/>
      <c r="F406" s="11"/>
      <c r="G406" s="142"/>
      <c r="H406" s="158"/>
    </row>
    <row r="407" spans="1:8" s="66" customFormat="1" ht="15">
      <c r="A407" s="151"/>
      <c r="B407" s="151"/>
      <c r="C407" s="203"/>
      <c r="D407" s="147"/>
      <c r="E407" s="148"/>
      <c r="F407" s="1"/>
      <c r="G407" s="148"/>
      <c r="H407" s="153"/>
    </row>
    <row r="408" spans="1:8" s="66" customFormat="1" ht="75">
      <c r="A408" s="144">
        <v>2</v>
      </c>
      <c r="B408" s="145"/>
      <c r="C408" s="262" t="s">
        <v>208</v>
      </c>
      <c r="D408" s="147"/>
      <c r="E408" s="148"/>
      <c r="F408" s="1"/>
      <c r="G408" s="148"/>
      <c r="H408" s="149"/>
    </row>
    <row r="409" spans="1:8" s="66" customFormat="1" ht="15">
      <c r="A409" s="150"/>
      <c r="B409" s="151"/>
      <c r="C409" s="203"/>
      <c r="D409" s="147" t="s">
        <v>18</v>
      </c>
      <c r="E409" s="148">
        <v>17</v>
      </c>
      <c r="F409" s="1"/>
      <c r="G409" s="148"/>
      <c r="H409" s="149">
        <f>+F409*E409</f>
        <v>0</v>
      </c>
    </row>
    <row r="410" spans="1:8" s="66" customFormat="1" ht="15">
      <c r="A410" s="150"/>
      <c r="B410" s="151"/>
      <c r="C410" s="203"/>
      <c r="D410" s="147"/>
      <c r="E410" s="148"/>
      <c r="F410" s="1"/>
      <c r="G410" s="148"/>
      <c r="H410" s="149"/>
    </row>
    <row r="411" spans="1:8" s="66" customFormat="1" ht="60">
      <c r="A411" s="150">
        <v>3</v>
      </c>
      <c r="B411" s="151"/>
      <c r="C411" s="262" t="s">
        <v>76</v>
      </c>
      <c r="D411" s="147" t="s">
        <v>0</v>
      </c>
      <c r="E411" s="148" t="s">
        <v>0</v>
      </c>
      <c r="F411" s="1"/>
      <c r="G411" s="148" t="s">
        <v>0</v>
      </c>
      <c r="H411" s="149" t="s">
        <v>0</v>
      </c>
    </row>
    <row r="412" spans="1:8" s="66" customFormat="1" ht="51">
      <c r="A412" s="150" t="s">
        <v>20</v>
      </c>
      <c r="B412" s="151"/>
      <c r="C412" s="268" t="s">
        <v>220</v>
      </c>
      <c r="D412" s="147" t="s">
        <v>18</v>
      </c>
      <c r="E412" s="148">
        <v>21</v>
      </c>
      <c r="F412" s="1"/>
      <c r="G412" s="148"/>
      <c r="H412" s="149">
        <f>+F412*E412</f>
        <v>0</v>
      </c>
    </row>
    <row r="413" spans="1:8" s="66" customFormat="1" ht="15">
      <c r="A413" s="150" t="s">
        <v>23</v>
      </c>
      <c r="B413" s="151"/>
      <c r="C413" s="268" t="s">
        <v>221</v>
      </c>
      <c r="D413" s="147" t="s">
        <v>18</v>
      </c>
      <c r="E413" s="148">
        <v>10</v>
      </c>
      <c r="F413" s="1"/>
      <c r="G413" s="148"/>
      <c r="H413" s="149">
        <f>+F413*E413</f>
        <v>0</v>
      </c>
    </row>
    <row r="414" spans="1:8" s="66" customFormat="1" ht="25.5">
      <c r="A414" s="150" t="s">
        <v>24</v>
      </c>
      <c r="B414" s="151"/>
      <c r="C414" s="268" t="s">
        <v>219</v>
      </c>
      <c r="D414" s="147" t="s">
        <v>18</v>
      </c>
      <c r="E414" s="194">
        <v>10</v>
      </c>
      <c r="F414" s="1"/>
      <c r="G414" s="148"/>
      <c r="H414" s="149">
        <f>+F414*E414</f>
        <v>0</v>
      </c>
    </row>
    <row r="415" spans="1:8" s="66" customFormat="1" ht="15">
      <c r="A415" s="150"/>
      <c r="B415" s="151"/>
      <c r="C415" s="268"/>
      <c r="D415" s="147"/>
      <c r="E415" s="194"/>
      <c r="F415" s="1"/>
      <c r="G415" s="148"/>
      <c r="H415" s="149"/>
    </row>
    <row r="416" spans="1:8" s="66" customFormat="1" ht="240">
      <c r="A416" s="150">
        <v>4</v>
      </c>
      <c r="B416" s="151"/>
      <c r="C416" s="155" t="s">
        <v>209</v>
      </c>
      <c r="D416" s="190" t="s">
        <v>18</v>
      </c>
      <c r="E416" s="148">
        <v>111</v>
      </c>
      <c r="F416" s="1"/>
      <c r="G416" s="148"/>
      <c r="H416" s="149">
        <f>+F416*E416</f>
        <v>0</v>
      </c>
    </row>
    <row r="417" spans="1:8" ht="12.75">
      <c r="A417" s="184"/>
      <c r="B417" s="184"/>
      <c r="C417" s="185"/>
      <c r="D417" s="204">
        <f>SUM(H398:H416)</f>
        <v>0</v>
      </c>
      <c r="E417" s="187"/>
      <c r="F417" s="15"/>
      <c r="G417" s="187"/>
      <c r="H417" s="269"/>
    </row>
    <row r="418" spans="1:8" s="66" customFormat="1" ht="15">
      <c r="A418" s="151"/>
      <c r="B418" s="151"/>
      <c r="C418" s="152"/>
      <c r="D418" s="147"/>
      <c r="E418" s="148"/>
      <c r="F418" s="1"/>
      <c r="G418" s="148"/>
      <c r="H418" s="153"/>
    </row>
    <row r="419" spans="1:8" s="66" customFormat="1" ht="15.75">
      <c r="A419" s="151"/>
      <c r="B419" s="151"/>
      <c r="C419" s="98" t="s">
        <v>48</v>
      </c>
      <c r="D419" s="147"/>
      <c r="E419" s="148"/>
      <c r="F419" s="1"/>
      <c r="G419" s="148"/>
      <c r="H419" s="153"/>
    </row>
    <row r="420" spans="1:8" s="66" customFormat="1" ht="15">
      <c r="A420" s="151"/>
      <c r="B420" s="151"/>
      <c r="C420" s="152"/>
      <c r="D420" s="147"/>
      <c r="E420" s="148"/>
      <c r="F420" s="1"/>
      <c r="G420" s="148"/>
      <c r="H420" s="153"/>
    </row>
    <row r="421" spans="1:8" s="66" customFormat="1" ht="210">
      <c r="A421" s="144">
        <v>1</v>
      </c>
      <c r="B421" s="145"/>
      <c r="C421" s="155" t="s">
        <v>215</v>
      </c>
      <c r="D421" s="147"/>
      <c r="E421" s="148"/>
      <c r="F421" s="1"/>
      <c r="G421" s="148"/>
      <c r="H421" s="149"/>
    </row>
    <row r="422" spans="1:8" s="66" customFormat="1" ht="15">
      <c r="A422" s="150" t="s">
        <v>0</v>
      </c>
      <c r="B422" s="151"/>
      <c r="C422" s="220" t="s">
        <v>0</v>
      </c>
      <c r="D422" s="147" t="s">
        <v>53</v>
      </c>
      <c r="E422" s="148">
        <v>242</v>
      </c>
      <c r="F422" s="1"/>
      <c r="G422" s="148"/>
      <c r="H422" s="149">
        <f>+F422*E422</f>
        <v>0</v>
      </c>
    </row>
    <row r="423" spans="1:8" s="66" customFormat="1" ht="15">
      <c r="A423" s="150"/>
      <c r="B423" s="151"/>
      <c r="C423" s="220"/>
      <c r="D423" s="147"/>
      <c r="E423" s="148"/>
      <c r="F423" s="1"/>
      <c r="G423" s="148"/>
      <c r="H423" s="149"/>
    </row>
    <row r="424" spans="1:8" s="66" customFormat="1" ht="90">
      <c r="A424" s="150">
        <v>2</v>
      </c>
      <c r="B424" s="151"/>
      <c r="C424" s="155" t="s">
        <v>216</v>
      </c>
      <c r="D424" s="147" t="s">
        <v>18</v>
      </c>
      <c r="E424" s="148">
        <v>2.5</v>
      </c>
      <c r="F424" s="1"/>
      <c r="G424" s="148"/>
      <c r="H424" s="149">
        <f>+F424*E424</f>
        <v>0</v>
      </c>
    </row>
    <row r="425" spans="1:8" s="66" customFormat="1" ht="15">
      <c r="A425" s="151"/>
      <c r="B425" s="151"/>
      <c r="C425" s="152"/>
      <c r="D425" s="147"/>
      <c r="E425" s="148"/>
      <c r="F425" s="1"/>
      <c r="G425" s="148"/>
      <c r="H425" s="153"/>
    </row>
    <row r="426" spans="1:8" s="66" customFormat="1" ht="45">
      <c r="A426" s="144">
        <v>3</v>
      </c>
      <c r="B426" s="145"/>
      <c r="C426" s="146" t="s">
        <v>211</v>
      </c>
      <c r="D426" s="147"/>
      <c r="E426" s="148"/>
      <c r="F426" s="1"/>
      <c r="G426" s="148"/>
      <c r="H426" s="149"/>
    </row>
    <row r="427" spans="1:8" s="66" customFormat="1" ht="25.5">
      <c r="A427" s="150" t="s">
        <v>20</v>
      </c>
      <c r="B427" s="151"/>
      <c r="C427" s="220" t="s">
        <v>77</v>
      </c>
      <c r="D427" s="147" t="s">
        <v>54</v>
      </c>
      <c r="E427" s="148">
        <v>9</v>
      </c>
      <c r="F427" s="1"/>
      <c r="G427" s="148"/>
      <c r="H427" s="149">
        <f>+F427*E427</f>
        <v>0</v>
      </c>
    </row>
    <row r="428" spans="1:8" s="66" customFormat="1" ht="38.25">
      <c r="A428" s="150" t="s">
        <v>23</v>
      </c>
      <c r="B428" s="151"/>
      <c r="C428" s="247" t="s">
        <v>78</v>
      </c>
      <c r="D428" s="147" t="s">
        <v>54</v>
      </c>
      <c r="E428" s="148">
        <v>2</v>
      </c>
      <c r="F428" s="1"/>
      <c r="G428" s="148"/>
      <c r="H428" s="149">
        <f>+F428*E428</f>
        <v>0</v>
      </c>
    </row>
    <row r="429" spans="1:8" s="66" customFormat="1" ht="15">
      <c r="A429" s="151"/>
      <c r="B429" s="151"/>
      <c r="C429" s="152"/>
      <c r="D429" s="147"/>
      <c r="E429" s="148"/>
      <c r="F429" s="1"/>
      <c r="G429" s="148"/>
      <c r="H429" s="153"/>
    </row>
    <row r="430" spans="1:8" s="66" customFormat="1" ht="60">
      <c r="A430" s="144">
        <v>4</v>
      </c>
      <c r="B430" s="145"/>
      <c r="C430" s="146" t="s">
        <v>212</v>
      </c>
      <c r="D430" s="147"/>
      <c r="E430" s="148"/>
      <c r="F430" s="1"/>
      <c r="G430" s="148"/>
      <c r="H430" s="149"/>
    </row>
    <row r="431" spans="1:8" s="66" customFormat="1" ht="15">
      <c r="A431" s="150" t="s">
        <v>20</v>
      </c>
      <c r="B431" s="151"/>
      <c r="C431" s="146" t="s">
        <v>213</v>
      </c>
      <c r="D431" s="147" t="s">
        <v>54</v>
      </c>
      <c r="E431" s="148">
        <v>1</v>
      </c>
      <c r="F431" s="1"/>
      <c r="G431" s="148"/>
      <c r="H431" s="149">
        <f>+F431*E431</f>
        <v>0</v>
      </c>
    </row>
    <row r="432" spans="1:8" s="66" customFormat="1" ht="15">
      <c r="A432" s="150" t="s">
        <v>23</v>
      </c>
      <c r="B432" s="151"/>
      <c r="C432" s="146" t="s">
        <v>214</v>
      </c>
      <c r="D432" s="147" t="s">
        <v>54</v>
      </c>
      <c r="E432" s="148">
        <v>1</v>
      </c>
      <c r="F432" s="1"/>
      <c r="G432" s="148"/>
      <c r="H432" s="149">
        <f>+F432*E432</f>
        <v>0</v>
      </c>
    </row>
    <row r="433" spans="1:8" s="66" customFormat="1" ht="15">
      <c r="A433" s="151"/>
      <c r="B433" s="151"/>
      <c r="C433" s="152"/>
      <c r="D433" s="147"/>
      <c r="E433" s="148"/>
      <c r="F433" s="1"/>
      <c r="G433" s="148"/>
      <c r="H433" s="153"/>
    </row>
    <row r="434" spans="1:8" s="66" customFormat="1" ht="30">
      <c r="A434" s="144">
        <v>5</v>
      </c>
      <c r="B434" s="145"/>
      <c r="C434" s="192" t="s">
        <v>39</v>
      </c>
      <c r="D434" s="147"/>
      <c r="E434" s="148"/>
      <c r="F434" s="1"/>
      <c r="G434" s="148"/>
      <c r="H434" s="149"/>
    </row>
    <row r="435" spans="1:8" s="66" customFormat="1" ht="15">
      <c r="A435" s="150" t="s">
        <v>20</v>
      </c>
      <c r="B435" s="151"/>
      <c r="C435" s="245" t="s">
        <v>21</v>
      </c>
      <c r="D435" s="147" t="s">
        <v>22</v>
      </c>
      <c r="E435" s="148">
        <v>2</v>
      </c>
      <c r="F435" s="1"/>
      <c r="G435" s="148"/>
      <c r="H435" s="149">
        <f>+F435*E435</f>
        <v>0</v>
      </c>
    </row>
    <row r="436" spans="1:8" s="66" customFormat="1" ht="15">
      <c r="A436" s="150" t="s">
        <v>23</v>
      </c>
      <c r="B436" s="151"/>
      <c r="C436" s="245" t="s">
        <v>79</v>
      </c>
      <c r="D436" s="147" t="s">
        <v>22</v>
      </c>
      <c r="E436" s="148">
        <v>1</v>
      </c>
      <c r="F436" s="1"/>
      <c r="G436" s="148"/>
      <c r="H436" s="149">
        <f>+F436*E436</f>
        <v>0</v>
      </c>
    </row>
    <row r="437" spans="1:8" s="66" customFormat="1" ht="15">
      <c r="A437" s="150" t="s">
        <v>24</v>
      </c>
      <c r="B437" s="151"/>
      <c r="C437" s="245" t="s">
        <v>80</v>
      </c>
      <c r="D437" s="147" t="s">
        <v>22</v>
      </c>
      <c r="E437" s="148">
        <v>1</v>
      </c>
      <c r="F437" s="1"/>
      <c r="G437" s="148"/>
      <c r="H437" s="149">
        <f>+F437*E437</f>
        <v>0</v>
      </c>
    </row>
    <row r="438" spans="1:8" s="66" customFormat="1" ht="15">
      <c r="A438" s="150" t="s">
        <v>25</v>
      </c>
      <c r="B438" s="151"/>
      <c r="C438" s="245" t="s">
        <v>30</v>
      </c>
      <c r="D438" s="147" t="s">
        <v>22</v>
      </c>
      <c r="E438" s="148">
        <v>1</v>
      </c>
      <c r="F438" s="1"/>
      <c r="G438" s="148"/>
      <c r="H438" s="149">
        <f>+F438*E438</f>
        <v>0</v>
      </c>
    </row>
    <row r="439" spans="1:8" s="66" customFormat="1" ht="15">
      <c r="A439" s="150" t="s">
        <v>26</v>
      </c>
      <c r="B439" s="151"/>
      <c r="C439" s="245" t="s">
        <v>81</v>
      </c>
      <c r="D439" s="147" t="s">
        <v>22</v>
      </c>
      <c r="E439" s="148">
        <v>1</v>
      </c>
      <c r="F439" s="1"/>
      <c r="G439" s="148"/>
      <c r="H439" s="149">
        <f>+F439*E439</f>
        <v>0</v>
      </c>
    </row>
    <row r="440" spans="1:8" s="23" customFormat="1" ht="11.25">
      <c r="A440" s="138"/>
      <c r="B440" s="139"/>
      <c r="C440" s="140"/>
      <c r="D440" s="141"/>
      <c r="E440" s="142"/>
      <c r="F440" s="157"/>
      <c r="G440" s="142"/>
      <c r="H440" s="143"/>
    </row>
    <row r="441" spans="1:8" s="66" customFormat="1" ht="60">
      <c r="A441" s="144">
        <v>6</v>
      </c>
      <c r="B441" s="145"/>
      <c r="C441" s="192" t="s">
        <v>40</v>
      </c>
      <c r="D441" s="147"/>
      <c r="E441" s="148"/>
      <c r="F441" s="194"/>
      <c r="G441" s="148"/>
      <c r="H441" s="149"/>
    </row>
    <row r="442" spans="1:8" s="66" customFormat="1" ht="15">
      <c r="A442" s="150"/>
      <c r="B442" s="151"/>
      <c r="C442" s="152"/>
      <c r="D442" s="147" t="s">
        <v>33</v>
      </c>
      <c r="E442" s="195">
        <v>0.05</v>
      </c>
      <c r="F442" s="157"/>
      <c r="G442" s="148"/>
      <c r="H442" s="196">
        <f>+F442*E442</f>
        <v>0</v>
      </c>
    </row>
    <row r="443" spans="1:8" s="23" customFormat="1" ht="11.25">
      <c r="A443" s="139"/>
      <c r="B443" s="139"/>
      <c r="C443" s="140"/>
      <c r="D443" s="161"/>
      <c r="E443" s="162"/>
      <c r="F443" s="163"/>
      <c r="G443" s="142"/>
      <c r="H443" s="158"/>
    </row>
    <row r="444" spans="1:8" ht="12.75">
      <c r="A444" s="184"/>
      <c r="B444" s="184"/>
      <c r="C444" s="185"/>
      <c r="D444" s="204">
        <f>SUM(H419:H443)</f>
        <v>0</v>
      </c>
      <c r="E444" s="187"/>
      <c r="F444" s="198"/>
      <c r="G444" s="187"/>
      <c r="H444" s="269"/>
    </row>
    <row r="445" spans="1:8" s="23" customFormat="1" ht="11.25">
      <c r="A445" s="139"/>
      <c r="B445" s="139"/>
      <c r="C445" s="140"/>
      <c r="D445" s="141"/>
      <c r="E445" s="142"/>
      <c r="F445" s="157"/>
      <c r="G445" s="142"/>
      <c r="H445" s="158"/>
    </row>
    <row r="446" spans="1:8" s="23" customFormat="1" ht="11.25">
      <c r="A446" s="159"/>
      <c r="B446" s="159"/>
      <c r="C446" s="160"/>
      <c r="D446" s="161"/>
      <c r="E446" s="162"/>
      <c r="F446" s="163"/>
      <c r="G446" s="162"/>
      <c r="H446" s="164"/>
    </row>
    <row r="447" spans="1:8" s="171" customFormat="1" ht="15.75">
      <c r="A447" s="165"/>
      <c r="B447" s="165"/>
      <c r="C447" s="166" t="s">
        <v>16</v>
      </c>
      <c r="D447" s="167"/>
      <c r="E447" s="168"/>
      <c r="F447" s="169"/>
      <c r="G447" s="168"/>
      <c r="H447" s="170">
        <f>SUM(H396:H446)</f>
        <v>0</v>
      </c>
    </row>
    <row r="448" spans="1:8" s="23" customFormat="1" ht="11.25">
      <c r="A448" s="270"/>
      <c r="B448" s="270"/>
      <c r="C448" s="124"/>
      <c r="D448" s="126"/>
      <c r="E448" s="271"/>
      <c r="F448" s="272"/>
      <c r="G448" s="271"/>
      <c r="H448" s="273"/>
    </row>
    <row r="449" spans="1:8" s="23" customFormat="1" ht="12.75" customHeight="1">
      <c r="A449" s="270"/>
      <c r="B449" s="270"/>
      <c r="C449" s="124"/>
      <c r="D449" s="126"/>
      <c r="E449" s="271"/>
      <c r="F449" s="272"/>
      <c r="G449" s="271"/>
      <c r="H449" s="273"/>
    </row>
    <row r="450" spans="1:8" s="66" customFormat="1" ht="15">
      <c r="A450" s="274"/>
      <c r="B450" s="274"/>
      <c r="C450" s="275"/>
      <c r="D450" s="276"/>
      <c r="E450" s="277"/>
      <c r="F450" s="278"/>
      <c r="G450" s="277"/>
      <c r="H450" s="279"/>
    </row>
    <row r="451" spans="1:8" s="66" customFormat="1" ht="15">
      <c r="A451" s="274"/>
      <c r="B451" s="274"/>
      <c r="C451" s="275"/>
      <c r="D451" s="276"/>
      <c r="E451" s="277"/>
      <c r="F451" s="278"/>
      <c r="G451" s="277"/>
      <c r="H451" s="279"/>
    </row>
    <row r="452" spans="1:8" s="66" customFormat="1" ht="15">
      <c r="A452" s="274"/>
      <c r="B452" s="274"/>
      <c r="C452" s="275"/>
      <c r="D452" s="276"/>
      <c r="E452" s="277"/>
      <c r="F452" s="278"/>
      <c r="G452" s="277"/>
      <c r="H452" s="279"/>
    </row>
    <row r="453" spans="1:8" s="66" customFormat="1" ht="15">
      <c r="A453" s="274"/>
      <c r="B453" s="274"/>
      <c r="C453" s="275"/>
      <c r="D453" s="276"/>
      <c r="E453" s="277"/>
      <c r="F453" s="278"/>
      <c r="G453" s="277"/>
      <c r="H453" s="279"/>
    </row>
    <row r="454" spans="1:8" s="66" customFormat="1" ht="15">
      <c r="A454" s="274"/>
      <c r="B454" s="274"/>
      <c r="C454" s="275"/>
      <c r="D454" s="276"/>
      <c r="E454" s="277"/>
      <c r="F454" s="278"/>
      <c r="G454" s="277"/>
      <c r="H454" s="279"/>
    </row>
    <row r="455" spans="1:8" s="66" customFormat="1" ht="15">
      <c r="A455" s="274"/>
      <c r="B455" s="274"/>
      <c r="C455" s="275"/>
      <c r="D455" s="276"/>
      <c r="E455" s="277"/>
      <c r="F455" s="278"/>
      <c r="G455" s="277"/>
      <c r="H455" s="279"/>
    </row>
    <row r="456" spans="1:8" s="66" customFormat="1" ht="15">
      <c r="A456" s="274"/>
      <c r="B456" s="274"/>
      <c r="C456" s="275"/>
      <c r="D456" s="276"/>
      <c r="E456" s="277"/>
      <c r="F456" s="278"/>
      <c r="G456" s="277"/>
      <c r="H456" s="279"/>
    </row>
    <row r="457" spans="1:8" s="66" customFormat="1" ht="15">
      <c r="A457" s="274"/>
      <c r="B457" s="274"/>
      <c r="C457" s="275"/>
      <c r="D457" s="276"/>
      <c r="E457" s="277"/>
      <c r="F457" s="278"/>
      <c r="G457" s="277"/>
      <c r="H457" s="279"/>
    </row>
    <row r="458" spans="1:8" s="66" customFormat="1" ht="15">
      <c r="A458" s="274"/>
      <c r="B458" s="274"/>
      <c r="C458" s="275"/>
      <c r="D458" s="276"/>
      <c r="E458" s="277"/>
      <c r="F458" s="278"/>
      <c r="G458" s="277"/>
      <c r="H458" s="279"/>
    </row>
    <row r="459" spans="1:8" s="66" customFormat="1" ht="15">
      <c r="A459" s="274"/>
      <c r="B459" s="274"/>
      <c r="C459" s="275"/>
      <c r="D459" s="276"/>
      <c r="E459" s="277"/>
      <c r="F459" s="278"/>
      <c r="G459" s="277"/>
      <c r="H459" s="279"/>
    </row>
    <row r="460" spans="1:8" s="66" customFormat="1" ht="15">
      <c r="A460" s="274"/>
      <c r="B460" s="274"/>
      <c r="C460" s="275"/>
      <c r="D460" s="276"/>
      <c r="E460" s="277"/>
      <c r="F460" s="278"/>
      <c r="G460" s="277"/>
      <c r="H460" s="279"/>
    </row>
    <row r="461" spans="1:8" s="66" customFormat="1" ht="15">
      <c r="A461" s="274"/>
      <c r="B461" s="274"/>
      <c r="C461" s="275"/>
      <c r="D461" s="276"/>
      <c r="E461" s="277"/>
      <c r="F461" s="278"/>
      <c r="G461" s="277"/>
      <c r="H461" s="279"/>
    </row>
    <row r="462" spans="1:8" s="66" customFormat="1" ht="15">
      <c r="A462" s="274"/>
      <c r="B462" s="274"/>
      <c r="C462" s="275"/>
      <c r="D462" s="276"/>
      <c r="E462" s="277"/>
      <c r="F462" s="278"/>
      <c r="G462" s="277"/>
      <c r="H462" s="279"/>
    </row>
    <row r="463" spans="1:8" s="66" customFormat="1" ht="15">
      <c r="A463" s="274"/>
      <c r="B463" s="274"/>
      <c r="C463" s="275"/>
      <c r="D463" s="276"/>
      <c r="E463" s="277"/>
      <c r="F463" s="277"/>
      <c r="G463" s="277"/>
      <c r="H463" s="279"/>
    </row>
    <row r="464" spans="1:8" s="66" customFormat="1" ht="15">
      <c r="A464" s="274"/>
      <c r="B464" s="274"/>
      <c r="C464" s="275"/>
      <c r="D464" s="276"/>
      <c r="E464" s="277"/>
      <c r="F464" s="277"/>
      <c r="G464" s="277"/>
      <c r="H464" s="279"/>
    </row>
    <row r="465" spans="1:8" s="66" customFormat="1" ht="15">
      <c r="A465" s="274"/>
      <c r="B465" s="274"/>
      <c r="C465" s="275"/>
      <c r="D465" s="276"/>
      <c r="E465" s="277"/>
      <c r="F465" s="277"/>
      <c r="G465" s="277"/>
      <c r="H465" s="279"/>
    </row>
    <row r="466" spans="1:8" s="66" customFormat="1" ht="15">
      <c r="A466" s="274"/>
      <c r="B466" s="274"/>
      <c r="C466" s="275"/>
      <c r="D466" s="276"/>
      <c r="E466" s="277"/>
      <c r="F466" s="277"/>
      <c r="G466" s="277"/>
      <c r="H466" s="279"/>
    </row>
    <row r="467" spans="1:8" s="66" customFormat="1" ht="15">
      <c r="A467" s="274"/>
      <c r="B467" s="274"/>
      <c r="C467" s="275"/>
      <c r="D467" s="276"/>
      <c r="E467" s="277"/>
      <c r="F467" s="277"/>
      <c r="G467" s="277"/>
      <c r="H467" s="279"/>
    </row>
    <row r="468" spans="1:8" s="66" customFormat="1" ht="15">
      <c r="A468" s="274"/>
      <c r="B468" s="274"/>
      <c r="C468" s="275"/>
      <c r="D468" s="276"/>
      <c r="E468" s="277"/>
      <c r="F468" s="277"/>
      <c r="G468" s="277"/>
      <c r="H468" s="279"/>
    </row>
    <row r="469" spans="1:8" s="66" customFormat="1" ht="15">
      <c r="A469" s="274"/>
      <c r="B469" s="274"/>
      <c r="C469" s="275"/>
      <c r="D469" s="276"/>
      <c r="E469" s="277"/>
      <c r="F469" s="277"/>
      <c r="G469" s="277"/>
      <c r="H469" s="279"/>
    </row>
    <row r="470" spans="1:8" s="66" customFormat="1" ht="15">
      <c r="A470" s="274"/>
      <c r="B470" s="274"/>
      <c r="C470" s="275"/>
      <c r="D470" s="276"/>
      <c r="E470" s="277"/>
      <c r="F470" s="277"/>
      <c r="G470" s="277"/>
      <c r="H470" s="279"/>
    </row>
    <row r="471" spans="1:8" s="66" customFormat="1" ht="15">
      <c r="A471" s="274"/>
      <c r="B471" s="274"/>
      <c r="C471" s="275"/>
      <c r="D471" s="276"/>
      <c r="E471" s="277"/>
      <c r="F471" s="277"/>
      <c r="G471" s="277"/>
      <c r="H471" s="279"/>
    </row>
    <row r="472" spans="1:8" s="66" customFormat="1" ht="15">
      <c r="A472" s="274"/>
      <c r="B472" s="274"/>
      <c r="C472" s="275"/>
      <c r="D472" s="276"/>
      <c r="E472" s="277"/>
      <c r="F472" s="277"/>
      <c r="G472" s="277"/>
      <c r="H472" s="279"/>
    </row>
    <row r="473" spans="1:8" s="66" customFormat="1" ht="15">
      <c r="A473" s="274"/>
      <c r="B473" s="274"/>
      <c r="C473" s="275"/>
      <c r="D473" s="276"/>
      <c r="E473" s="277"/>
      <c r="F473" s="277"/>
      <c r="G473" s="277"/>
      <c r="H473" s="279"/>
    </row>
    <row r="474" spans="1:8" s="66" customFormat="1" ht="15">
      <c r="A474" s="274"/>
      <c r="B474" s="274"/>
      <c r="C474" s="275"/>
      <c r="D474" s="276"/>
      <c r="E474" s="277"/>
      <c r="F474" s="277"/>
      <c r="G474" s="277"/>
      <c r="H474" s="279"/>
    </row>
    <row r="475" spans="1:8" s="66" customFormat="1" ht="15">
      <c r="A475" s="274"/>
      <c r="B475" s="274"/>
      <c r="C475" s="275"/>
      <c r="D475" s="276"/>
      <c r="E475" s="277"/>
      <c r="F475" s="277"/>
      <c r="G475" s="277"/>
      <c r="H475" s="279"/>
    </row>
    <row r="476" spans="1:8" s="66" customFormat="1" ht="15">
      <c r="A476" s="274"/>
      <c r="B476" s="274"/>
      <c r="C476" s="275"/>
      <c r="D476" s="276"/>
      <c r="E476" s="277"/>
      <c r="F476" s="277"/>
      <c r="G476" s="277"/>
      <c r="H476" s="279"/>
    </row>
    <row r="477" spans="1:8" s="66" customFormat="1" ht="15">
      <c r="A477" s="274"/>
      <c r="B477" s="274"/>
      <c r="C477" s="275"/>
      <c r="D477" s="276"/>
      <c r="E477" s="277"/>
      <c r="F477" s="277"/>
      <c r="G477" s="277"/>
      <c r="H477" s="279"/>
    </row>
    <row r="478" spans="1:8" s="66" customFormat="1" ht="15">
      <c r="A478" s="274"/>
      <c r="B478" s="274"/>
      <c r="C478" s="275"/>
      <c r="D478" s="276"/>
      <c r="E478" s="277"/>
      <c r="F478" s="277"/>
      <c r="G478" s="277"/>
      <c r="H478" s="279"/>
    </row>
    <row r="479" spans="1:8" s="66" customFormat="1" ht="15">
      <c r="A479" s="274"/>
      <c r="B479" s="274"/>
      <c r="C479" s="275"/>
      <c r="D479" s="276"/>
      <c r="E479" s="277"/>
      <c r="F479" s="277"/>
      <c r="G479" s="277"/>
      <c r="H479" s="279"/>
    </row>
    <row r="480" spans="1:8" s="66" customFormat="1" ht="15">
      <c r="A480" s="274"/>
      <c r="B480" s="274"/>
      <c r="C480" s="275"/>
      <c r="D480" s="276"/>
      <c r="E480" s="277"/>
      <c r="F480" s="277"/>
      <c r="G480" s="277"/>
      <c r="H480" s="279"/>
    </row>
    <row r="481" spans="1:8" s="66" customFormat="1" ht="15">
      <c r="A481" s="274"/>
      <c r="B481" s="274"/>
      <c r="C481" s="275"/>
      <c r="D481" s="276"/>
      <c r="E481" s="277"/>
      <c r="F481" s="277"/>
      <c r="G481" s="277"/>
      <c r="H481" s="279"/>
    </row>
    <row r="482" spans="1:8" s="66" customFormat="1" ht="15">
      <c r="A482" s="274"/>
      <c r="B482" s="274"/>
      <c r="C482" s="275"/>
      <c r="D482" s="276"/>
      <c r="E482" s="277"/>
      <c r="F482" s="277"/>
      <c r="G482" s="277"/>
      <c r="H482" s="279"/>
    </row>
    <row r="483" spans="1:8" s="66" customFormat="1" ht="15">
      <c r="A483" s="274"/>
      <c r="B483" s="274"/>
      <c r="C483" s="275"/>
      <c r="D483" s="276"/>
      <c r="E483" s="277"/>
      <c r="F483" s="277"/>
      <c r="G483" s="277"/>
      <c r="H483" s="279"/>
    </row>
    <row r="484" spans="1:8" s="66" customFormat="1" ht="15">
      <c r="A484" s="274"/>
      <c r="B484" s="274"/>
      <c r="C484" s="275"/>
      <c r="D484" s="276"/>
      <c r="E484" s="277"/>
      <c r="F484" s="277"/>
      <c r="G484" s="277"/>
      <c r="H484" s="279"/>
    </row>
    <row r="485" spans="1:8" s="66" customFormat="1" ht="15">
      <c r="A485" s="274"/>
      <c r="B485" s="274"/>
      <c r="C485" s="275"/>
      <c r="D485" s="276"/>
      <c r="E485" s="277"/>
      <c r="F485" s="277"/>
      <c r="G485" s="277"/>
      <c r="H485" s="279"/>
    </row>
    <row r="486" spans="1:8" s="66" customFormat="1" ht="15">
      <c r="A486" s="274"/>
      <c r="B486" s="274"/>
      <c r="C486" s="275"/>
      <c r="D486" s="276"/>
      <c r="E486" s="277"/>
      <c r="F486" s="277"/>
      <c r="G486" s="277"/>
      <c r="H486" s="279"/>
    </row>
    <row r="487" spans="1:8" s="66" customFormat="1" ht="15">
      <c r="A487" s="274"/>
      <c r="B487" s="274"/>
      <c r="C487" s="275"/>
      <c r="D487" s="276"/>
      <c r="E487" s="277"/>
      <c r="F487" s="277"/>
      <c r="G487" s="277"/>
      <c r="H487" s="279"/>
    </row>
    <row r="488" spans="1:8" s="66" customFormat="1" ht="15">
      <c r="A488" s="274"/>
      <c r="B488" s="274"/>
      <c r="C488" s="275"/>
      <c r="D488" s="276"/>
      <c r="E488" s="277"/>
      <c r="F488" s="277"/>
      <c r="G488" s="277"/>
      <c r="H488" s="279"/>
    </row>
    <row r="489" spans="1:8" s="66" customFormat="1" ht="15">
      <c r="A489" s="274"/>
      <c r="B489" s="274"/>
      <c r="C489" s="275"/>
      <c r="D489" s="276"/>
      <c r="E489" s="277"/>
      <c r="F489" s="277"/>
      <c r="G489" s="277"/>
      <c r="H489" s="279"/>
    </row>
    <row r="490" spans="1:8" s="66" customFormat="1" ht="15">
      <c r="A490" s="274"/>
      <c r="B490" s="274"/>
      <c r="C490" s="275"/>
      <c r="D490" s="276"/>
      <c r="E490" s="277"/>
      <c r="F490" s="277"/>
      <c r="G490" s="277"/>
      <c r="H490" s="279"/>
    </row>
    <row r="491" spans="1:8" s="66" customFormat="1" ht="15">
      <c r="A491" s="274"/>
      <c r="B491" s="274"/>
      <c r="C491" s="275"/>
      <c r="D491" s="276"/>
      <c r="E491" s="277"/>
      <c r="F491" s="277"/>
      <c r="G491" s="277"/>
      <c r="H491" s="279"/>
    </row>
    <row r="492" spans="1:8" s="66" customFormat="1" ht="15">
      <c r="A492" s="274"/>
      <c r="B492" s="274"/>
      <c r="C492" s="275"/>
      <c r="D492" s="276"/>
      <c r="E492" s="277"/>
      <c r="F492" s="277"/>
      <c r="G492" s="277"/>
      <c r="H492" s="279"/>
    </row>
    <row r="493" spans="1:8" s="66" customFormat="1" ht="15">
      <c r="A493" s="274"/>
      <c r="B493" s="274"/>
      <c r="C493" s="275"/>
      <c r="D493" s="276"/>
      <c r="E493" s="277"/>
      <c r="F493" s="277"/>
      <c r="G493" s="277"/>
      <c r="H493" s="279"/>
    </row>
    <row r="494" spans="1:8" s="66" customFormat="1" ht="15">
      <c r="A494" s="274"/>
      <c r="B494" s="274"/>
      <c r="C494" s="275"/>
      <c r="D494" s="276"/>
      <c r="E494" s="277"/>
      <c r="F494" s="277"/>
      <c r="G494" s="277"/>
      <c r="H494" s="279"/>
    </row>
    <row r="495" spans="1:8" s="66" customFormat="1" ht="15">
      <c r="A495" s="274"/>
      <c r="B495" s="274"/>
      <c r="C495" s="275"/>
      <c r="D495" s="276"/>
      <c r="E495" s="277"/>
      <c r="F495" s="277"/>
      <c r="G495" s="277"/>
      <c r="H495" s="279"/>
    </row>
    <row r="496" spans="1:8" s="66" customFormat="1" ht="15">
      <c r="A496" s="274"/>
      <c r="B496" s="274"/>
      <c r="C496" s="275"/>
      <c r="D496" s="276"/>
      <c r="E496" s="277"/>
      <c r="F496" s="277"/>
      <c r="G496" s="277"/>
      <c r="H496" s="279"/>
    </row>
    <row r="497" spans="1:8" s="66" customFormat="1" ht="15">
      <c r="A497" s="274"/>
      <c r="B497" s="274"/>
      <c r="C497" s="275"/>
      <c r="D497" s="276"/>
      <c r="E497" s="277"/>
      <c r="F497" s="277"/>
      <c r="G497" s="277"/>
      <c r="H497" s="279"/>
    </row>
    <row r="498" spans="1:8" s="66" customFormat="1" ht="15">
      <c r="A498" s="274"/>
      <c r="B498" s="274"/>
      <c r="C498" s="275"/>
      <c r="D498" s="276"/>
      <c r="E498" s="277"/>
      <c r="F498" s="277"/>
      <c r="G498" s="277"/>
      <c r="H498" s="279"/>
    </row>
    <row r="499" spans="1:8" s="66" customFormat="1" ht="15">
      <c r="A499" s="274"/>
      <c r="B499" s="274"/>
      <c r="C499" s="275"/>
      <c r="D499" s="276"/>
      <c r="E499" s="277"/>
      <c r="F499" s="277"/>
      <c r="G499" s="277"/>
      <c r="H499" s="279"/>
    </row>
    <row r="500" spans="1:8" s="66" customFormat="1" ht="15">
      <c r="A500" s="274"/>
      <c r="B500" s="274"/>
      <c r="C500" s="275"/>
      <c r="D500" s="276"/>
      <c r="E500" s="277"/>
      <c r="F500" s="277"/>
      <c r="G500" s="277"/>
      <c r="H500" s="279"/>
    </row>
    <row r="501" spans="1:8" s="66" customFormat="1" ht="15">
      <c r="A501" s="274"/>
      <c r="B501" s="274"/>
      <c r="C501" s="275"/>
      <c r="D501" s="276"/>
      <c r="E501" s="277"/>
      <c r="F501" s="277"/>
      <c r="G501" s="277"/>
      <c r="H501" s="279"/>
    </row>
    <row r="502" spans="1:8" s="66" customFormat="1" ht="15">
      <c r="A502" s="274"/>
      <c r="B502" s="274"/>
      <c r="C502" s="275"/>
      <c r="D502" s="276"/>
      <c r="E502" s="277"/>
      <c r="F502" s="277"/>
      <c r="G502" s="277"/>
      <c r="H502" s="279"/>
    </row>
    <row r="503" spans="1:8" s="66" customFormat="1" ht="15">
      <c r="A503" s="274"/>
      <c r="B503" s="274"/>
      <c r="C503" s="275"/>
      <c r="D503" s="276"/>
      <c r="E503" s="277"/>
      <c r="F503" s="277"/>
      <c r="G503" s="277"/>
      <c r="H503" s="279"/>
    </row>
    <row r="504" spans="1:8" s="66" customFormat="1" ht="15">
      <c r="A504" s="274"/>
      <c r="B504" s="274"/>
      <c r="C504" s="275"/>
      <c r="D504" s="276"/>
      <c r="E504" s="277"/>
      <c r="F504" s="277"/>
      <c r="G504" s="277"/>
      <c r="H504" s="279"/>
    </row>
    <row r="505" spans="1:8" s="66" customFormat="1" ht="15">
      <c r="A505" s="274"/>
      <c r="B505" s="274"/>
      <c r="C505" s="275"/>
      <c r="D505" s="276"/>
      <c r="E505" s="277"/>
      <c r="F505" s="277"/>
      <c r="G505" s="277"/>
      <c r="H505" s="279"/>
    </row>
    <row r="506" spans="1:8" s="66" customFormat="1" ht="15">
      <c r="A506" s="274"/>
      <c r="B506" s="274"/>
      <c r="C506" s="275"/>
      <c r="D506" s="276"/>
      <c r="E506" s="277"/>
      <c r="F506" s="277"/>
      <c r="G506" s="277"/>
      <c r="H506" s="279"/>
    </row>
    <row r="507" spans="1:8" s="66" customFormat="1" ht="15">
      <c r="A507" s="274"/>
      <c r="B507" s="274"/>
      <c r="C507" s="275"/>
      <c r="D507" s="276"/>
      <c r="E507" s="277"/>
      <c r="F507" s="277"/>
      <c r="G507" s="277"/>
      <c r="H507" s="279"/>
    </row>
    <row r="508" spans="1:8" s="66" customFormat="1" ht="15">
      <c r="A508" s="274"/>
      <c r="B508" s="274"/>
      <c r="C508" s="275"/>
      <c r="D508" s="276"/>
      <c r="E508" s="277"/>
      <c r="F508" s="277"/>
      <c r="G508" s="277"/>
      <c r="H508" s="279"/>
    </row>
    <row r="509" spans="1:8" s="66" customFormat="1" ht="15">
      <c r="A509" s="274"/>
      <c r="B509" s="274"/>
      <c r="C509" s="275"/>
      <c r="D509" s="276"/>
      <c r="E509" s="277"/>
      <c r="F509" s="277"/>
      <c r="G509" s="277"/>
      <c r="H509" s="279"/>
    </row>
    <row r="510" spans="1:8" s="66" customFormat="1" ht="15">
      <c r="A510" s="274"/>
      <c r="B510" s="274"/>
      <c r="C510" s="275"/>
      <c r="D510" s="276"/>
      <c r="E510" s="277"/>
      <c r="F510" s="277"/>
      <c r="G510" s="277"/>
      <c r="H510" s="279"/>
    </row>
    <row r="511" spans="1:8" s="66" customFormat="1" ht="15">
      <c r="A511" s="274"/>
      <c r="B511" s="274"/>
      <c r="C511" s="275"/>
      <c r="D511" s="276"/>
      <c r="E511" s="277"/>
      <c r="F511" s="277"/>
      <c r="G511" s="277"/>
      <c r="H511" s="279"/>
    </row>
    <row r="512" spans="1:8" s="66" customFormat="1" ht="15">
      <c r="A512" s="274"/>
      <c r="B512" s="274"/>
      <c r="C512" s="275"/>
      <c r="D512" s="276"/>
      <c r="E512" s="277"/>
      <c r="F512" s="277"/>
      <c r="G512" s="277"/>
      <c r="H512" s="279"/>
    </row>
    <row r="513" spans="1:8" s="66" customFormat="1" ht="15">
      <c r="A513" s="274"/>
      <c r="B513" s="274"/>
      <c r="C513" s="275"/>
      <c r="D513" s="276"/>
      <c r="E513" s="277"/>
      <c r="F513" s="277"/>
      <c r="G513" s="277"/>
      <c r="H513" s="279"/>
    </row>
    <row r="514" spans="1:8" s="66" customFormat="1" ht="15">
      <c r="A514" s="274"/>
      <c r="B514" s="274"/>
      <c r="C514" s="275"/>
      <c r="D514" s="276"/>
      <c r="E514" s="277"/>
      <c r="F514" s="277"/>
      <c r="G514" s="277"/>
      <c r="H514" s="279"/>
    </row>
    <row r="515" spans="1:8" s="66" customFormat="1" ht="15">
      <c r="A515" s="274"/>
      <c r="B515" s="274"/>
      <c r="C515" s="275"/>
      <c r="D515" s="276"/>
      <c r="E515" s="277"/>
      <c r="F515" s="277"/>
      <c r="G515" s="277"/>
      <c r="H515" s="279"/>
    </row>
    <row r="516" spans="1:8" s="66" customFormat="1" ht="15">
      <c r="A516" s="274"/>
      <c r="B516" s="274"/>
      <c r="C516" s="275"/>
      <c r="D516" s="276"/>
      <c r="E516" s="277"/>
      <c r="F516" s="277"/>
      <c r="G516" s="277"/>
      <c r="H516" s="279"/>
    </row>
    <row r="517" spans="1:8" s="66" customFormat="1" ht="15">
      <c r="A517" s="274"/>
      <c r="B517" s="274"/>
      <c r="C517" s="275"/>
      <c r="D517" s="276"/>
      <c r="E517" s="277"/>
      <c r="F517" s="277"/>
      <c r="G517" s="277"/>
      <c r="H517" s="279"/>
    </row>
    <row r="518" spans="1:8" s="66" customFormat="1" ht="15">
      <c r="A518" s="274"/>
      <c r="B518" s="274"/>
      <c r="C518" s="275"/>
      <c r="D518" s="276"/>
      <c r="E518" s="277"/>
      <c r="F518" s="277"/>
      <c r="G518" s="277"/>
      <c r="H518" s="279"/>
    </row>
    <row r="519" spans="1:8" s="66" customFormat="1" ht="15">
      <c r="A519" s="274"/>
      <c r="B519" s="274"/>
      <c r="C519" s="275"/>
      <c r="D519" s="276"/>
      <c r="E519" s="277"/>
      <c r="F519" s="277"/>
      <c r="G519" s="277"/>
      <c r="H519" s="279"/>
    </row>
    <row r="520" spans="1:8" s="66" customFormat="1" ht="15">
      <c r="A520" s="274"/>
      <c r="B520" s="274"/>
      <c r="C520" s="275"/>
      <c r="D520" s="276"/>
      <c r="E520" s="277"/>
      <c r="F520" s="277"/>
      <c r="G520" s="277"/>
      <c r="H520" s="279"/>
    </row>
    <row r="521" spans="1:8" s="66" customFormat="1" ht="15">
      <c r="A521" s="274"/>
      <c r="B521" s="274"/>
      <c r="C521" s="275"/>
      <c r="D521" s="276"/>
      <c r="E521" s="277"/>
      <c r="F521" s="277"/>
      <c r="G521" s="277"/>
      <c r="H521" s="277"/>
    </row>
    <row r="522" spans="1:8" s="66" customFormat="1" ht="15">
      <c r="A522" s="274"/>
      <c r="B522" s="274"/>
      <c r="C522" s="275"/>
      <c r="D522" s="276"/>
      <c r="E522" s="277"/>
      <c r="F522" s="277"/>
      <c r="G522" s="277"/>
      <c r="H522" s="277"/>
    </row>
    <row r="523" spans="1:8" s="66" customFormat="1" ht="15">
      <c r="A523" s="274"/>
      <c r="B523" s="274"/>
      <c r="C523" s="275"/>
      <c r="D523" s="276"/>
      <c r="E523" s="277"/>
      <c r="F523" s="277"/>
      <c r="G523" s="277"/>
      <c r="H523" s="277"/>
    </row>
    <row r="524" spans="1:8" s="66" customFormat="1" ht="15">
      <c r="A524" s="274"/>
      <c r="B524" s="274"/>
      <c r="C524" s="275"/>
      <c r="D524" s="276"/>
      <c r="E524" s="277"/>
      <c r="F524" s="277"/>
      <c r="G524" s="277"/>
      <c r="H524" s="277"/>
    </row>
    <row r="525" spans="1:8" s="66" customFormat="1" ht="15">
      <c r="A525" s="274"/>
      <c r="B525" s="274"/>
      <c r="C525" s="275"/>
      <c r="D525" s="276"/>
      <c r="E525" s="277"/>
      <c r="F525" s="277"/>
      <c r="G525" s="277"/>
      <c r="H525" s="277"/>
    </row>
    <row r="526" spans="1:8" s="66" customFormat="1" ht="15">
      <c r="A526" s="274"/>
      <c r="B526" s="274"/>
      <c r="C526" s="275"/>
      <c r="D526" s="276"/>
      <c r="E526" s="277"/>
      <c r="F526" s="277"/>
      <c r="G526" s="277"/>
      <c r="H526" s="277"/>
    </row>
    <row r="527" spans="1:8" s="66" customFormat="1" ht="15">
      <c r="A527" s="274"/>
      <c r="B527" s="274"/>
      <c r="C527" s="275"/>
      <c r="D527" s="276"/>
      <c r="E527" s="277"/>
      <c r="F527" s="277"/>
      <c r="G527" s="277"/>
      <c r="H527" s="277"/>
    </row>
    <row r="528" spans="1:8" s="66" customFormat="1" ht="15">
      <c r="A528" s="274"/>
      <c r="B528" s="274"/>
      <c r="C528" s="275"/>
      <c r="D528" s="276"/>
      <c r="E528" s="277"/>
      <c r="F528" s="277"/>
      <c r="G528" s="277"/>
      <c r="H528" s="277"/>
    </row>
    <row r="529" spans="1:8" s="66" customFormat="1" ht="15">
      <c r="A529" s="274"/>
      <c r="B529" s="274"/>
      <c r="C529" s="275"/>
      <c r="D529" s="276"/>
      <c r="E529" s="277"/>
      <c r="F529" s="277"/>
      <c r="G529" s="277"/>
      <c r="H529" s="277"/>
    </row>
    <row r="530" spans="1:8" s="66" customFormat="1" ht="15">
      <c r="A530" s="274"/>
      <c r="B530" s="274"/>
      <c r="C530" s="275"/>
      <c r="D530" s="276"/>
      <c r="E530" s="277"/>
      <c r="F530" s="277"/>
      <c r="G530" s="277"/>
      <c r="H530" s="277"/>
    </row>
    <row r="531" spans="1:8" s="66" customFormat="1" ht="15">
      <c r="A531" s="274"/>
      <c r="B531" s="274"/>
      <c r="C531" s="275"/>
      <c r="D531" s="276"/>
      <c r="E531" s="277"/>
      <c r="F531" s="277"/>
      <c r="G531" s="277"/>
      <c r="H531" s="277"/>
    </row>
    <row r="532" spans="1:8" s="66" customFormat="1" ht="15">
      <c r="A532" s="274"/>
      <c r="B532" s="274"/>
      <c r="C532" s="275"/>
      <c r="D532" s="276"/>
      <c r="E532" s="277"/>
      <c r="F532" s="277"/>
      <c r="G532" s="277"/>
      <c r="H532" s="277"/>
    </row>
    <row r="533" spans="1:8" s="66" customFormat="1" ht="15">
      <c r="A533" s="274"/>
      <c r="B533" s="274"/>
      <c r="C533" s="275"/>
      <c r="D533" s="276"/>
      <c r="E533" s="277"/>
      <c r="F533" s="277"/>
      <c r="G533" s="277"/>
      <c r="H533" s="277"/>
    </row>
    <row r="534" spans="1:8" s="66" customFormat="1" ht="15">
      <c r="A534" s="274"/>
      <c r="B534" s="274"/>
      <c r="C534" s="275"/>
      <c r="D534" s="276"/>
      <c r="E534" s="277"/>
      <c r="F534" s="277"/>
      <c r="G534" s="277"/>
      <c r="H534" s="277"/>
    </row>
    <row r="535" spans="1:8" s="66" customFormat="1" ht="15">
      <c r="A535" s="274"/>
      <c r="B535" s="274"/>
      <c r="C535" s="275"/>
      <c r="D535" s="276"/>
      <c r="E535" s="277"/>
      <c r="F535" s="277"/>
      <c r="G535" s="277"/>
      <c r="H535" s="277"/>
    </row>
    <row r="536" spans="1:8" s="66" customFormat="1" ht="15">
      <c r="A536" s="274"/>
      <c r="B536" s="274"/>
      <c r="C536" s="275"/>
      <c r="D536" s="276"/>
      <c r="E536" s="277"/>
      <c r="F536" s="277"/>
      <c r="G536" s="277"/>
      <c r="H536" s="277"/>
    </row>
    <row r="537" spans="1:8" s="66" customFormat="1" ht="15">
      <c r="A537" s="274"/>
      <c r="B537" s="274"/>
      <c r="C537" s="275"/>
      <c r="D537" s="276"/>
      <c r="E537" s="277"/>
      <c r="F537" s="277"/>
      <c r="G537" s="277"/>
      <c r="H537" s="277"/>
    </row>
    <row r="538" spans="1:8" s="66" customFormat="1" ht="15">
      <c r="A538" s="274"/>
      <c r="B538" s="274"/>
      <c r="C538" s="275"/>
      <c r="D538" s="276"/>
      <c r="E538" s="277"/>
      <c r="F538" s="277"/>
      <c r="G538" s="277"/>
      <c r="H538" s="277"/>
    </row>
    <row r="539" spans="1:8" s="66" customFormat="1" ht="15">
      <c r="A539" s="274"/>
      <c r="B539" s="274"/>
      <c r="C539" s="275"/>
      <c r="D539" s="276"/>
      <c r="E539" s="277"/>
      <c r="F539" s="277"/>
      <c r="G539" s="277"/>
      <c r="H539" s="277"/>
    </row>
    <row r="540" spans="1:8" s="66" customFormat="1" ht="15">
      <c r="A540" s="274"/>
      <c r="B540" s="274"/>
      <c r="C540" s="275"/>
      <c r="D540" s="276"/>
      <c r="E540" s="277"/>
      <c r="F540" s="277"/>
      <c r="G540" s="277"/>
      <c r="H540" s="277"/>
    </row>
    <row r="541" spans="1:8" s="66" customFormat="1" ht="15">
      <c r="A541" s="274"/>
      <c r="B541" s="274"/>
      <c r="C541" s="275"/>
      <c r="D541" s="276"/>
      <c r="E541" s="277"/>
      <c r="F541" s="277"/>
      <c r="G541" s="277"/>
      <c r="H541" s="277"/>
    </row>
    <row r="542" spans="1:8" s="66" customFormat="1" ht="15">
      <c r="A542" s="274"/>
      <c r="B542" s="274"/>
      <c r="C542" s="275"/>
      <c r="D542" s="276"/>
      <c r="E542" s="277"/>
      <c r="F542" s="277"/>
      <c r="G542" s="277"/>
      <c r="H542" s="277"/>
    </row>
    <row r="543" spans="1:8" s="66" customFormat="1" ht="15">
      <c r="A543" s="274"/>
      <c r="B543" s="274"/>
      <c r="C543" s="275"/>
      <c r="D543" s="276"/>
      <c r="E543" s="277"/>
      <c r="F543" s="277"/>
      <c r="G543" s="277"/>
      <c r="H543" s="277"/>
    </row>
    <row r="544" spans="1:8" s="66" customFormat="1" ht="15">
      <c r="A544" s="274"/>
      <c r="B544" s="274"/>
      <c r="C544" s="275"/>
      <c r="D544" s="276"/>
      <c r="E544" s="277"/>
      <c r="F544" s="277"/>
      <c r="G544" s="277"/>
      <c r="H544" s="277"/>
    </row>
    <row r="545" spans="1:8" s="66" customFormat="1" ht="15">
      <c r="A545" s="274"/>
      <c r="B545" s="274"/>
      <c r="C545" s="275"/>
      <c r="D545" s="276"/>
      <c r="E545" s="277"/>
      <c r="F545" s="277"/>
      <c r="G545" s="277"/>
      <c r="H545" s="277"/>
    </row>
    <row r="546" spans="1:8" s="66" customFormat="1" ht="15">
      <c r="A546" s="274"/>
      <c r="B546" s="274"/>
      <c r="C546" s="275"/>
      <c r="D546" s="276"/>
      <c r="E546" s="277"/>
      <c r="F546" s="277"/>
      <c r="G546" s="277"/>
      <c r="H546" s="277"/>
    </row>
    <row r="547" spans="1:8" s="66" customFormat="1" ht="15">
      <c r="A547" s="274"/>
      <c r="B547" s="274"/>
      <c r="C547" s="275"/>
      <c r="D547" s="276"/>
      <c r="E547" s="277"/>
      <c r="F547" s="277"/>
      <c r="G547" s="277"/>
      <c r="H547" s="277"/>
    </row>
    <row r="548" spans="1:8" s="66" customFormat="1" ht="15">
      <c r="A548" s="274"/>
      <c r="B548" s="274"/>
      <c r="C548" s="275"/>
      <c r="D548" s="276"/>
      <c r="E548" s="277"/>
      <c r="F548" s="277"/>
      <c r="G548" s="277"/>
      <c r="H548" s="277"/>
    </row>
    <row r="549" spans="1:8" s="66" customFormat="1" ht="15">
      <c r="A549" s="274"/>
      <c r="B549" s="274"/>
      <c r="C549" s="275"/>
      <c r="D549" s="276"/>
      <c r="E549" s="277"/>
      <c r="F549" s="277"/>
      <c r="G549" s="277"/>
      <c r="H549" s="277"/>
    </row>
    <row r="550" spans="1:8" s="66" customFormat="1" ht="15">
      <c r="A550" s="274"/>
      <c r="B550" s="274"/>
      <c r="C550" s="275"/>
      <c r="D550" s="276"/>
      <c r="E550" s="277"/>
      <c r="F550" s="277"/>
      <c r="G550" s="277"/>
      <c r="H550" s="277"/>
    </row>
    <row r="551" spans="1:8" s="66" customFormat="1" ht="15">
      <c r="A551" s="274"/>
      <c r="B551" s="274"/>
      <c r="C551" s="275"/>
      <c r="D551" s="276"/>
      <c r="E551" s="277"/>
      <c r="F551" s="277"/>
      <c r="G551" s="277"/>
      <c r="H551" s="277"/>
    </row>
    <row r="552" spans="1:8" s="66" customFormat="1" ht="15">
      <c r="A552" s="274"/>
      <c r="B552" s="274"/>
      <c r="C552" s="275"/>
      <c r="D552" s="276"/>
      <c r="E552" s="277"/>
      <c r="F552" s="277"/>
      <c r="G552" s="277"/>
      <c r="H552" s="277"/>
    </row>
    <row r="553" spans="1:8" s="66" customFormat="1" ht="15">
      <c r="A553" s="274"/>
      <c r="B553" s="274"/>
      <c r="C553" s="275"/>
      <c r="D553" s="276"/>
      <c r="E553" s="277"/>
      <c r="F553" s="277"/>
      <c r="G553" s="277"/>
      <c r="H553" s="277"/>
    </row>
    <row r="554" spans="1:8" s="66" customFormat="1" ht="15">
      <c r="A554" s="274"/>
      <c r="B554" s="274"/>
      <c r="C554" s="275"/>
      <c r="D554" s="276"/>
      <c r="E554" s="277"/>
      <c r="F554" s="277"/>
      <c r="G554" s="277"/>
      <c r="H554" s="277"/>
    </row>
    <row r="555" spans="1:8" s="66" customFormat="1" ht="15">
      <c r="A555" s="274"/>
      <c r="B555" s="274"/>
      <c r="C555" s="275"/>
      <c r="D555" s="276"/>
      <c r="E555" s="277"/>
      <c r="F555" s="277"/>
      <c r="G555" s="277"/>
      <c r="H555" s="277"/>
    </row>
    <row r="556" spans="1:8" s="66" customFormat="1" ht="15">
      <c r="A556" s="274"/>
      <c r="B556" s="274"/>
      <c r="C556" s="275"/>
      <c r="D556" s="276"/>
      <c r="E556" s="277"/>
      <c r="F556" s="277"/>
      <c r="G556" s="277"/>
      <c r="H556" s="277"/>
    </row>
    <row r="557" spans="1:8" s="66" customFormat="1" ht="15">
      <c r="A557" s="274"/>
      <c r="B557" s="274"/>
      <c r="C557" s="275"/>
      <c r="D557" s="276"/>
      <c r="E557" s="277"/>
      <c r="F557" s="277"/>
      <c r="G557" s="277"/>
      <c r="H557" s="277"/>
    </row>
    <row r="558" spans="1:8" s="66" customFormat="1" ht="15">
      <c r="A558" s="274"/>
      <c r="B558" s="274"/>
      <c r="C558" s="275"/>
      <c r="D558" s="276"/>
      <c r="E558" s="276"/>
      <c r="F558" s="280"/>
      <c r="G558" s="281"/>
      <c r="H558" s="282"/>
    </row>
    <row r="559" spans="1:8" s="66" customFormat="1" ht="15">
      <c r="A559" s="274"/>
      <c r="B559" s="274"/>
      <c r="C559" s="275"/>
      <c r="D559" s="276"/>
      <c r="E559" s="276"/>
      <c r="F559" s="280"/>
      <c r="G559" s="281"/>
      <c r="H559" s="282"/>
    </row>
    <row r="560" spans="1:8" s="66" customFormat="1" ht="15">
      <c r="A560" s="274"/>
      <c r="B560" s="274"/>
      <c r="C560" s="275"/>
      <c r="D560" s="276"/>
      <c r="E560" s="276"/>
      <c r="F560" s="280"/>
      <c r="G560" s="281"/>
      <c r="H560" s="282"/>
    </row>
    <row r="561" spans="1:8" s="66" customFormat="1" ht="15">
      <c r="A561" s="274"/>
      <c r="B561" s="274"/>
      <c r="C561" s="275"/>
      <c r="D561" s="276"/>
      <c r="E561" s="276"/>
      <c r="F561" s="280"/>
      <c r="G561" s="281"/>
      <c r="H561" s="282"/>
    </row>
    <row r="562" spans="1:8" s="66" customFormat="1" ht="15">
      <c r="A562" s="274"/>
      <c r="B562" s="274"/>
      <c r="C562" s="275"/>
      <c r="D562" s="276"/>
      <c r="E562" s="276"/>
      <c r="F562" s="280"/>
      <c r="G562" s="281"/>
      <c r="H562" s="282"/>
    </row>
    <row r="563" spans="1:8" s="66" customFormat="1" ht="15">
      <c r="A563" s="274"/>
      <c r="B563" s="274"/>
      <c r="C563" s="275"/>
      <c r="D563" s="276"/>
      <c r="E563" s="276"/>
      <c r="F563" s="280"/>
      <c r="G563" s="281"/>
      <c r="H563" s="282"/>
    </row>
    <row r="564" spans="1:8" s="66" customFormat="1" ht="15">
      <c r="A564" s="274"/>
      <c r="B564" s="274"/>
      <c r="C564" s="275"/>
      <c r="D564" s="276"/>
      <c r="E564" s="276"/>
      <c r="F564" s="280"/>
      <c r="G564" s="281"/>
      <c r="H564" s="282"/>
    </row>
    <row r="565" spans="1:8" s="66" customFormat="1" ht="15">
      <c r="A565" s="274"/>
      <c r="B565" s="274"/>
      <c r="C565" s="275"/>
      <c r="D565" s="276"/>
      <c r="E565" s="276"/>
      <c r="F565" s="280"/>
      <c r="G565" s="281"/>
      <c r="H565" s="282"/>
    </row>
    <row r="566" spans="1:8" s="66" customFormat="1" ht="15">
      <c r="A566" s="274"/>
      <c r="B566" s="274"/>
      <c r="C566" s="275"/>
      <c r="D566" s="276"/>
      <c r="E566" s="276"/>
      <c r="F566" s="280"/>
      <c r="G566" s="281"/>
      <c r="H566" s="282"/>
    </row>
    <row r="567" spans="1:8" s="66" customFormat="1" ht="15">
      <c r="A567" s="274"/>
      <c r="B567" s="274"/>
      <c r="C567" s="275"/>
      <c r="D567" s="276"/>
      <c r="E567" s="276"/>
      <c r="F567" s="280"/>
      <c r="G567" s="281"/>
      <c r="H567" s="282"/>
    </row>
    <row r="568" spans="1:8" s="66" customFormat="1" ht="15">
      <c r="A568" s="274"/>
      <c r="B568" s="274"/>
      <c r="C568" s="275"/>
      <c r="D568" s="276"/>
      <c r="E568" s="276"/>
      <c r="F568" s="280"/>
      <c r="G568" s="281"/>
      <c r="H568" s="282"/>
    </row>
    <row r="569" spans="1:8" s="66" customFormat="1" ht="15">
      <c r="A569" s="274"/>
      <c r="B569" s="274"/>
      <c r="C569" s="275"/>
      <c r="D569" s="276"/>
      <c r="E569" s="276"/>
      <c r="F569" s="280"/>
      <c r="G569" s="281"/>
      <c r="H569" s="282"/>
    </row>
    <row r="570" spans="1:8" s="66" customFormat="1" ht="15">
      <c r="A570" s="274"/>
      <c r="B570" s="274"/>
      <c r="C570" s="275"/>
      <c r="D570" s="276"/>
      <c r="E570" s="276"/>
      <c r="F570" s="280"/>
      <c r="G570" s="281"/>
      <c r="H570" s="282"/>
    </row>
    <row r="571" spans="1:8" s="66" customFormat="1" ht="15">
      <c r="A571" s="274"/>
      <c r="B571" s="274"/>
      <c r="C571" s="275"/>
      <c r="D571" s="276"/>
      <c r="E571" s="276"/>
      <c r="F571" s="280"/>
      <c r="G571" s="281"/>
      <c r="H571" s="282"/>
    </row>
    <row r="572" spans="1:8" s="66" customFormat="1" ht="15">
      <c r="A572" s="274"/>
      <c r="B572" s="274"/>
      <c r="C572" s="275"/>
      <c r="D572" s="276"/>
      <c r="E572" s="276"/>
      <c r="F572" s="280"/>
      <c r="G572" s="281"/>
      <c r="H572" s="282"/>
    </row>
    <row r="573" spans="1:8" s="66" customFormat="1" ht="15">
      <c r="A573" s="274"/>
      <c r="B573" s="274"/>
      <c r="C573" s="275"/>
      <c r="D573" s="276"/>
      <c r="E573" s="276"/>
      <c r="F573" s="280"/>
      <c r="G573" s="281"/>
      <c r="H573" s="282"/>
    </row>
    <row r="574" spans="1:8" s="66" customFormat="1" ht="15">
      <c r="A574" s="274"/>
      <c r="B574" s="274"/>
      <c r="C574" s="275"/>
      <c r="D574" s="276"/>
      <c r="E574" s="276"/>
      <c r="F574" s="280"/>
      <c r="G574" s="281"/>
      <c r="H574" s="282"/>
    </row>
    <row r="575" spans="1:8" s="66" customFormat="1" ht="15">
      <c r="A575" s="274"/>
      <c r="B575" s="274"/>
      <c r="C575" s="275"/>
      <c r="D575" s="276"/>
      <c r="E575" s="276"/>
      <c r="F575" s="280"/>
      <c r="G575" s="281"/>
      <c r="H575" s="282"/>
    </row>
    <row r="576" spans="1:8" s="66" customFormat="1" ht="15">
      <c r="A576" s="274"/>
      <c r="B576" s="274"/>
      <c r="C576" s="275"/>
      <c r="D576" s="276"/>
      <c r="E576" s="276"/>
      <c r="F576" s="280"/>
      <c r="G576" s="281"/>
      <c r="H576" s="282"/>
    </row>
    <row r="577" spans="1:8" s="66" customFormat="1" ht="15">
      <c r="A577" s="274"/>
      <c r="B577" s="274"/>
      <c r="C577" s="275"/>
      <c r="D577" s="276"/>
      <c r="E577" s="276"/>
      <c r="F577" s="280"/>
      <c r="G577" s="281"/>
      <c r="H577" s="282"/>
    </row>
    <row r="578" spans="1:8" s="66" customFormat="1" ht="15">
      <c r="A578" s="274"/>
      <c r="B578" s="274"/>
      <c r="C578" s="275"/>
      <c r="D578" s="276"/>
      <c r="E578" s="276"/>
      <c r="F578" s="280"/>
      <c r="G578" s="281"/>
      <c r="H578" s="282"/>
    </row>
    <row r="579" spans="1:8" s="66" customFormat="1" ht="15">
      <c r="A579" s="274"/>
      <c r="B579" s="274"/>
      <c r="C579" s="275"/>
      <c r="D579" s="276"/>
      <c r="E579" s="276"/>
      <c r="F579" s="280"/>
      <c r="G579" s="281"/>
      <c r="H579" s="282"/>
    </row>
    <row r="580" spans="1:8" s="66" customFormat="1" ht="15">
      <c r="A580" s="274"/>
      <c r="B580" s="274"/>
      <c r="C580" s="275"/>
      <c r="D580" s="276"/>
      <c r="E580" s="276"/>
      <c r="F580" s="280"/>
      <c r="G580" s="281"/>
      <c r="H580" s="282"/>
    </row>
    <row r="581" spans="1:8" s="66" customFormat="1" ht="15">
      <c r="A581" s="274"/>
      <c r="B581" s="274"/>
      <c r="C581" s="275"/>
      <c r="D581" s="276"/>
      <c r="E581" s="276"/>
      <c r="F581" s="280"/>
      <c r="G581" s="281"/>
      <c r="H581" s="282"/>
    </row>
    <row r="582" spans="1:8" s="66" customFormat="1" ht="15">
      <c r="A582" s="274"/>
      <c r="B582" s="274"/>
      <c r="C582" s="275"/>
      <c r="D582" s="276"/>
      <c r="E582" s="276"/>
      <c r="F582" s="280"/>
      <c r="G582" s="281"/>
      <c r="H582" s="282"/>
    </row>
    <row r="583" spans="1:8" s="66" customFormat="1" ht="15">
      <c r="A583" s="274"/>
      <c r="B583" s="274"/>
      <c r="C583" s="275"/>
      <c r="D583" s="276"/>
      <c r="E583" s="276"/>
      <c r="F583" s="280"/>
      <c r="G583" s="281"/>
      <c r="H583" s="282"/>
    </row>
    <row r="584" spans="1:8" s="66" customFormat="1" ht="15">
      <c r="A584" s="274"/>
      <c r="B584" s="274"/>
      <c r="C584" s="275"/>
      <c r="D584" s="276"/>
      <c r="E584" s="276"/>
      <c r="F584" s="280"/>
      <c r="G584" s="281"/>
      <c r="H584" s="282"/>
    </row>
    <row r="585" spans="1:8" s="66" customFormat="1" ht="15">
      <c r="A585" s="274"/>
      <c r="B585" s="274"/>
      <c r="C585" s="275"/>
      <c r="D585" s="276"/>
      <c r="E585" s="276"/>
      <c r="F585" s="280"/>
      <c r="G585" s="281"/>
      <c r="H585" s="282"/>
    </row>
    <row r="586" spans="1:8" s="66" customFormat="1" ht="15">
      <c r="A586" s="274"/>
      <c r="B586" s="274"/>
      <c r="C586" s="275"/>
      <c r="D586" s="276"/>
      <c r="E586" s="276"/>
      <c r="F586" s="280"/>
      <c r="G586" s="281"/>
      <c r="H586" s="282"/>
    </row>
    <row r="587" spans="1:8" s="66" customFormat="1" ht="15">
      <c r="A587" s="274"/>
      <c r="B587" s="274"/>
      <c r="C587" s="275"/>
      <c r="D587" s="276"/>
      <c r="E587" s="276"/>
      <c r="F587" s="280"/>
      <c r="G587" s="281"/>
      <c r="H587" s="282"/>
    </row>
    <row r="588" spans="1:8" s="66" customFormat="1" ht="15">
      <c r="A588" s="274"/>
      <c r="B588" s="274"/>
      <c r="C588" s="275"/>
      <c r="D588" s="276"/>
      <c r="E588" s="276"/>
      <c r="F588" s="280"/>
      <c r="G588" s="281"/>
      <c r="H588" s="282"/>
    </row>
    <row r="589" spans="1:8" s="66" customFormat="1" ht="15">
      <c r="A589" s="274"/>
      <c r="B589" s="274"/>
      <c r="C589" s="275"/>
      <c r="D589" s="276"/>
      <c r="E589" s="276"/>
      <c r="F589" s="280"/>
      <c r="G589" s="281"/>
      <c r="H589" s="282"/>
    </row>
    <row r="590" spans="1:8" s="66" customFormat="1" ht="15">
      <c r="A590" s="274"/>
      <c r="B590" s="274"/>
      <c r="C590" s="275"/>
      <c r="D590" s="276"/>
      <c r="E590" s="276"/>
      <c r="F590" s="280"/>
      <c r="G590" s="281"/>
      <c r="H590" s="282"/>
    </row>
    <row r="591" spans="1:8" s="66" customFormat="1" ht="15">
      <c r="A591" s="274"/>
      <c r="B591" s="274"/>
      <c r="C591" s="275"/>
      <c r="D591" s="276"/>
      <c r="E591" s="276"/>
      <c r="F591" s="280"/>
      <c r="G591" s="281"/>
      <c r="H591" s="282"/>
    </row>
    <row r="592" spans="1:8" s="66" customFormat="1" ht="15">
      <c r="A592" s="274"/>
      <c r="B592" s="274"/>
      <c r="C592" s="275"/>
      <c r="D592" s="276"/>
      <c r="E592" s="276"/>
      <c r="F592" s="280"/>
      <c r="G592" s="281"/>
      <c r="H592" s="282"/>
    </row>
    <row r="593" spans="1:8" s="66" customFormat="1" ht="15">
      <c r="A593" s="274"/>
      <c r="B593" s="274"/>
      <c r="C593" s="275"/>
      <c r="D593" s="276"/>
      <c r="E593" s="276"/>
      <c r="F593" s="280"/>
      <c r="G593" s="281"/>
      <c r="H593" s="282"/>
    </row>
    <row r="594" spans="1:8" s="66" customFormat="1" ht="15">
      <c r="A594" s="274"/>
      <c r="B594" s="274"/>
      <c r="C594" s="275"/>
      <c r="D594" s="276"/>
      <c r="E594" s="276"/>
      <c r="F594" s="280"/>
      <c r="G594" s="281"/>
      <c r="H594" s="282"/>
    </row>
    <row r="595" spans="1:8" s="66" customFormat="1" ht="15">
      <c r="A595" s="274"/>
      <c r="B595" s="274"/>
      <c r="C595" s="275"/>
      <c r="D595" s="276"/>
      <c r="E595" s="276"/>
      <c r="F595" s="280"/>
      <c r="G595" s="281"/>
      <c r="H595" s="282"/>
    </row>
    <row r="596" spans="1:8" s="66" customFormat="1" ht="15">
      <c r="A596" s="274"/>
      <c r="B596" s="274"/>
      <c r="C596" s="275"/>
      <c r="D596" s="276"/>
      <c r="E596" s="276"/>
      <c r="F596" s="280"/>
      <c r="G596" s="281"/>
      <c r="H596" s="282"/>
    </row>
    <row r="597" spans="1:8" s="66" customFormat="1" ht="15">
      <c r="A597" s="274"/>
      <c r="B597" s="274"/>
      <c r="C597" s="275"/>
      <c r="D597" s="276"/>
      <c r="E597" s="276"/>
      <c r="F597" s="280"/>
      <c r="G597" s="281"/>
      <c r="H597" s="282"/>
    </row>
    <row r="598" spans="1:8" s="66" customFormat="1" ht="15">
      <c r="A598" s="274"/>
      <c r="B598" s="274"/>
      <c r="C598" s="275"/>
      <c r="D598" s="276"/>
      <c r="E598" s="276"/>
      <c r="F598" s="280"/>
      <c r="G598" s="281"/>
      <c r="H598" s="282"/>
    </row>
    <row r="599" spans="1:8" s="66" customFormat="1" ht="15">
      <c r="A599" s="274"/>
      <c r="B599" s="274"/>
      <c r="C599" s="275"/>
      <c r="D599" s="276"/>
      <c r="E599" s="276"/>
      <c r="F599" s="280"/>
      <c r="G599" s="281"/>
      <c r="H599" s="282"/>
    </row>
    <row r="600" spans="1:8" s="66" customFormat="1" ht="15">
      <c r="A600" s="274"/>
      <c r="B600" s="274"/>
      <c r="C600" s="275"/>
      <c r="D600" s="276"/>
      <c r="E600" s="276"/>
      <c r="F600" s="280"/>
      <c r="G600" s="281"/>
      <c r="H600" s="282"/>
    </row>
    <row r="601" spans="1:8" s="66" customFormat="1" ht="15">
      <c r="A601" s="274"/>
      <c r="B601" s="274"/>
      <c r="C601" s="275"/>
      <c r="D601" s="276"/>
      <c r="E601" s="276"/>
      <c r="F601" s="280"/>
      <c r="G601" s="281"/>
      <c r="H601" s="282"/>
    </row>
    <row r="602" spans="1:8" s="66" customFormat="1" ht="15">
      <c r="A602" s="274"/>
      <c r="B602" s="274"/>
      <c r="C602" s="275"/>
      <c r="D602" s="276"/>
      <c r="E602" s="276"/>
      <c r="F602" s="280"/>
      <c r="G602" s="281"/>
      <c r="H602" s="282"/>
    </row>
    <row r="603" spans="1:8" s="66" customFormat="1" ht="15">
      <c r="A603" s="274"/>
      <c r="B603" s="274"/>
      <c r="C603" s="275"/>
      <c r="D603" s="276"/>
      <c r="E603" s="276"/>
      <c r="F603" s="280"/>
      <c r="G603" s="281"/>
      <c r="H603" s="282"/>
    </row>
    <row r="604" spans="1:8" s="66" customFormat="1" ht="15">
      <c r="A604" s="274"/>
      <c r="B604" s="274"/>
      <c r="C604" s="275"/>
      <c r="D604" s="276"/>
      <c r="E604" s="276"/>
      <c r="F604" s="280"/>
      <c r="G604" s="281"/>
      <c r="H604" s="282"/>
    </row>
    <row r="605" spans="1:8" s="66" customFormat="1" ht="15">
      <c r="A605" s="274"/>
      <c r="B605" s="274"/>
      <c r="C605" s="275"/>
      <c r="D605" s="276"/>
      <c r="E605" s="276"/>
      <c r="F605" s="280"/>
      <c r="G605" s="281"/>
      <c r="H605" s="282"/>
    </row>
    <row r="606" spans="1:8" s="66" customFormat="1" ht="15">
      <c r="A606" s="274"/>
      <c r="B606" s="274"/>
      <c r="C606" s="275"/>
      <c r="D606" s="276"/>
      <c r="E606" s="276"/>
      <c r="F606" s="280"/>
      <c r="G606" s="281"/>
      <c r="H606" s="282"/>
    </row>
    <row r="607" spans="1:8" s="66" customFormat="1" ht="15">
      <c r="A607" s="274"/>
      <c r="B607" s="274"/>
      <c r="C607" s="275"/>
      <c r="D607" s="276"/>
      <c r="E607" s="276"/>
      <c r="F607" s="280"/>
      <c r="G607" s="281"/>
      <c r="H607" s="282"/>
    </row>
    <row r="608" spans="1:8" s="66" customFormat="1" ht="15">
      <c r="A608" s="274"/>
      <c r="B608" s="274"/>
      <c r="C608" s="275"/>
      <c r="D608" s="276"/>
      <c r="E608" s="276"/>
      <c r="F608" s="280"/>
      <c r="G608" s="281"/>
      <c r="H608" s="282"/>
    </row>
    <row r="609" spans="1:8" s="66" customFormat="1" ht="15">
      <c r="A609" s="274"/>
      <c r="B609" s="274"/>
      <c r="C609" s="275"/>
      <c r="D609" s="276"/>
      <c r="E609" s="276"/>
      <c r="F609" s="280"/>
      <c r="G609" s="281"/>
      <c r="H609" s="282"/>
    </row>
    <row r="610" spans="1:8" s="66" customFormat="1" ht="15">
      <c r="A610" s="274"/>
      <c r="B610" s="274"/>
      <c r="C610" s="275"/>
      <c r="D610" s="276"/>
      <c r="E610" s="276"/>
      <c r="F610" s="280"/>
      <c r="G610" s="281"/>
      <c r="H610" s="282"/>
    </row>
    <row r="611" spans="1:8" s="66" customFormat="1" ht="15">
      <c r="A611" s="274"/>
      <c r="B611" s="274"/>
      <c r="C611" s="275"/>
      <c r="D611" s="276"/>
      <c r="E611" s="276"/>
      <c r="F611" s="280"/>
      <c r="G611" s="281"/>
      <c r="H611" s="282"/>
    </row>
    <row r="612" spans="1:8" s="66" customFormat="1" ht="15">
      <c r="A612" s="274"/>
      <c r="B612" s="274"/>
      <c r="C612" s="275"/>
      <c r="D612" s="276"/>
      <c r="E612" s="276"/>
      <c r="F612" s="280"/>
      <c r="G612" s="281"/>
      <c r="H612" s="282"/>
    </row>
    <row r="613" spans="1:8" s="66" customFormat="1" ht="15">
      <c r="A613" s="274"/>
      <c r="B613" s="274"/>
      <c r="C613" s="275"/>
      <c r="D613" s="276"/>
      <c r="E613" s="276"/>
      <c r="F613" s="280"/>
      <c r="G613" s="281"/>
      <c r="H613" s="282"/>
    </row>
    <row r="614" spans="1:8" s="66" customFormat="1" ht="15">
      <c r="A614" s="274"/>
      <c r="B614" s="274"/>
      <c r="C614" s="275"/>
      <c r="D614" s="276"/>
      <c r="E614" s="276"/>
      <c r="F614" s="280"/>
      <c r="G614" s="281"/>
      <c r="H614" s="282"/>
    </row>
    <row r="615" spans="1:8" s="66" customFormat="1" ht="15">
      <c r="A615" s="274"/>
      <c r="B615" s="274"/>
      <c r="C615" s="275"/>
      <c r="D615" s="276"/>
      <c r="E615" s="276"/>
      <c r="F615" s="280"/>
      <c r="G615" s="281"/>
      <c r="H615" s="282"/>
    </row>
    <row r="616" spans="1:8" s="66" customFormat="1" ht="15">
      <c r="A616" s="274"/>
      <c r="B616" s="274"/>
      <c r="C616" s="275"/>
      <c r="D616" s="276"/>
      <c r="E616" s="276"/>
      <c r="F616" s="280"/>
      <c r="G616" s="281"/>
      <c r="H616" s="282"/>
    </row>
    <row r="617" spans="1:8" s="66" customFormat="1" ht="15">
      <c r="A617" s="274"/>
      <c r="B617" s="274"/>
      <c r="C617" s="275"/>
      <c r="D617" s="276"/>
      <c r="E617" s="276"/>
      <c r="F617" s="280"/>
      <c r="G617" s="281"/>
      <c r="H617" s="282"/>
    </row>
    <row r="618" spans="1:8" s="66" customFormat="1" ht="15">
      <c r="A618" s="274"/>
      <c r="B618" s="274"/>
      <c r="C618" s="275"/>
      <c r="D618" s="276"/>
      <c r="E618" s="276"/>
      <c r="F618" s="280"/>
      <c r="G618" s="281"/>
      <c r="H618" s="282"/>
    </row>
    <row r="619" spans="1:8" s="66" customFormat="1" ht="15">
      <c r="A619" s="274"/>
      <c r="B619" s="274"/>
      <c r="C619" s="275"/>
      <c r="D619" s="276"/>
      <c r="E619" s="276"/>
      <c r="F619" s="280"/>
      <c r="G619" s="281"/>
      <c r="H619" s="282"/>
    </row>
    <row r="620" spans="1:2" ht="12.75">
      <c r="A620" s="283"/>
      <c r="B620" s="283"/>
    </row>
    <row r="621" spans="1:2" ht="12.75">
      <c r="A621" s="283"/>
      <c r="B621" s="283"/>
    </row>
    <row r="622" spans="1:2" ht="12.75">
      <c r="A622" s="283"/>
      <c r="B622" s="283"/>
    </row>
    <row r="623" spans="1:2" ht="12.75">
      <c r="A623" s="283"/>
      <c r="B623" s="283"/>
    </row>
    <row r="624" spans="1:2" ht="12.75">
      <c r="A624" s="283"/>
      <c r="B624" s="283"/>
    </row>
    <row r="625" spans="1:2" ht="12.75">
      <c r="A625" s="283"/>
      <c r="B625" s="283"/>
    </row>
    <row r="626" spans="1:2" ht="12.75">
      <c r="A626" s="283"/>
      <c r="B626" s="283"/>
    </row>
    <row r="627" spans="1:2" ht="12.75">
      <c r="A627" s="283"/>
      <c r="B627" s="283"/>
    </row>
    <row r="628" spans="1:2" ht="12.75">
      <c r="A628" s="283"/>
      <c r="B628" s="283"/>
    </row>
    <row r="629" spans="1:2" ht="12.75">
      <c r="A629" s="283"/>
      <c r="B629" s="283"/>
    </row>
    <row r="630" spans="1:2" ht="12.75">
      <c r="A630" s="283"/>
      <c r="B630" s="283"/>
    </row>
    <row r="631" spans="1:2" ht="12.75">
      <c r="A631" s="283"/>
      <c r="B631" s="283"/>
    </row>
    <row r="632" spans="1:8" ht="12.75">
      <c r="A632" s="283"/>
      <c r="B632" s="283"/>
      <c r="C632" s="32"/>
      <c r="D632" s="32"/>
      <c r="E632" s="32"/>
      <c r="F632" s="32"/>
      <c r="G632" s="32"/>
      <c r="H632" s="32"/>
    </row>
    <row r="633" spans="1:8" ht="12.75">
      <c r="A633" s="283"/>
      <c r="B633" s="283"/>
      <c r="C633" s="32"/>
      <c r="D633" s="32"/>
      <c r="E633" s="32"/>
      <c r="F633" s="32"/>
      <c r="G633" s="32"/>
      <c r="H633" s="32"/>
    </row>
    <row r="634" spans="1:8" ht="12.75">
      <c r="A634" s="283"/>
      <c r="B634" s="283"/>
      <c r="C634" s="32"/>
      <c r="D634" s="32"/>
      <c r="E634" s="32"/>
      <c r="F634" s="32"/>
      <c r="G634" s="32"/>
      <c r="H634" s="32"/>
    </row>
    <row r="635" spans="1:8" ht="12.75">
      <c r="A635" s="283"/>
      <c r="B635" s="283"/>
      <c r="C635" s="32"/>
      <c r="D635" s="32"/>
      <c r="E635" s="32"/>
      <c r="F635" s="32"/>
      <c r="G635" s="32"/>
      <c r="H635" s="32"/>
    </row>
    <row r="636" spans="1:8" ht="12.75">
      <c r="A636" s="283"/>
      <c r="B636" s="283"/>
      <c r="C636" s="32"/>
      <c r="D636" s="32"/>
      <c r="E636" s="32"/>
      <c r="F636" s="32"/>
      <c r="G636" s="32"/>
      <c r="H636" s="32"/>
    </row>
    <row r="637" spans="1:8" ht="12.75">
      <c r="A637" s="283"/>
      <c r="B637" s="283"/>
      <c r="C637" s="32"/>
      <c r="D637" s="32"/>
      <c r="E637" s="32"/>
      <c r="F637" s="32"/>
      <c r="G637" s="32"/>
      <c r="H637" s="32"/>
    </row>
    <row r="638" spans="1:8" ht="12.75">
      <c r="A638" s="283"/>
      <c r="B638" s="283"/>
      <c r="C638" s="32"/>
      <c r="D638" s="32"/>
      <c r="E638" s="32"/>
      <c r="F638" s="32"/>
      <c r="G638" s="32"/>
      <c r="H638" s="32"/>
    </row>
    <row r="639" spans="1:8" ht="12.75">
      <c r="A639" s="283"/>
      <c r="B639" s="283"/>
      <c r="C639" s="32"/>
      <c r="D639" s="32"/>
      <c r="E639" s="32"/>
      <c r="F639" s="32"/>
      <c r="G639" s="32"/>
      <c r="H639" s="32"/>
    </row>
    <row r="640" spans="1:8" ht="12.75">
      <c r="A640" s="283"/>
      <c r="B640" s="283"/>
      <c r="C640" s="32"/>
      <c r="D640" s="32"/>
      <c r="E640" s="32"/>
      <c r="F640" s="32"/>
      <c r="G640" s="32"/>
      <c r="H640" s="32"/>
    </row>
    <row r="641" spans="1:8" ht="12.75">
      <c r="A641" s="283"/>
      <c r="B641" s="283"/>
      <c r="C641" s="32"/>
      <c r="D641" s="32"/>
      <c r="E641" s="32"/>
      <c r="F641" s="32"/>
      <c r="G641" s="32"/>
      <c r="H641" s="32"/>
    </row>
    <row r="642" spans="1:8" ht="12.75">
      <c r="A642" s="283"/>
      <c r="B642" s="283"/>
      <c r="C642" s="32"/>
      <c r="D642" s="32"/>
      <c r="E642" s="32"/>
      <c r="F642" s="32"/>
      <c r="G642" s="32"/>
      <c r="H642" s="32"/>
    </row>
    <row r="643" spans="1:8" ht="12.75">
      <c r="A643" s="283"/>
      <c r="B643" s="283"/>
      <c r="C643" s="32"/>
      <c r="D643" s="32"/>
      <c r="E643" s="32"/>
      <c r="F643" s="32"/>
      <c r="G643" s="32"/>
      <c r="H643" s="32"/>
    </row>
    <row r="644" spans="1:8" ht="12.75">
      <c r="A644" s="283"/>
      <c r="B644" s="283"/>
      <c r="C644" s="32"/>
      <c r="D644" s="32"/>
      <c r="E644" s="32"/>
      <c r="F644" s="32"/>
      <c r="G644" s="32"/>
      <c r="H644" s="32"/>
    </row>
    <row r="645" spans="1:8" ht="12.75">
      <c r="A645" s="283"/>
      <c r="B645" s="283"/>
      <c r="C645" s="32"/>
      <c r="D645" s="32"/>
      <c r="E645" s="32"/>
      <c r="F645" s="32"/>
      <c r="G645" s="32"/>
      <c r="H645" s="32"/>
    </row>
    <row r="646" spans="1:8" ht="12.75">
      <c r="A646" s="283"/>
      <c r="B646" s="283"/>
      <c r="C646" s="32"/>
      <c r="D646" s="32"/>
      <c r="E646" s="32"/>
      <c r="F646" s="32"/>
      <c r="G646" s="32"/>
      <c r="H646" s="32"/>
    </row>
    <row r="647" spans="1:8" ht="12.75">
      <c r="A647" s="283"/>
      <c r="B647" s="283"/>
      <c r="C647" s="32"/>
      <c r="D647" s="32"/>
      <c r="E647" s="32"/>
      <c r="F647" s="32"/>
      <c r="G647" s="32"/>
      <c r="H647" s="32"/>
    </row>
    <row r="648" spans="1:8" ht="12.75">
      <c r="A648" s="283"/>
      <c r="B648" s="283"/>
      <c r="C648" s="32"/>
      <c r="D648" s="32"/>
      <c r="E648" s="32"/>
      <c r="F648" s="32"/>
      <c r="G648" s="32"/>
      <c r="H648" s="32"/>
    </row>
    <row r="649" spans="1:8" ht="12.75">
      <c r="A649" s="283"/>
      <c r="B649" s="283"/>
      <c r="C649" s="32"/>
      <c r="D649" s="32"/>
      <c r="E649" s="32"/>
      <c r="F649" s="32"/>
      <c r="G649" s="32"/>
      <c r="H649" s="32"/>
    </row>
    <row r="650" spans="1:8" ht="12.75">
      <c r="A650" s="283"/>
      <c r="B650" s="283"/>
      <c r="C650" s="32"/>
      <c r="D650" s="32"/>
      <c r="E650" s="32"/>
      <c r="F650" s="32"/>
      <c r="G650" s="32"/>
      <c r="H650" s="32"/>
    </row>
    <row r="651" spans="1:8" ht="12.75">
      <c r="A651" s="283"/>
      <c r="B651" s="283"/>
      <c r="C651" s="32"/>
      <c r="D651" s="32"/>
      <c r="E651" s="32"/>
      <c r="F651" s="32"/>
      <c r="G651" s="32"/>
      <c r="H651" s="32"/>
    </row>
    <row r="652" spans="1:8" ht="12.75">
      <c r="A652" s="283"/>
      <c r="B652" s="283"/>
      <c r="C652" s="32"/>
      <c r="D652" s="32"/>
      <c r="E652" s="32"/>
      <c r="F652" s="32"/>
      <c r="G652" s="32"/>
      <c r="H652" s="32"/>
    </row>
    <row r="653" spans="1:8" ht="12.75">
      <c r="A653" s="283"/>
      <c r="B653" s="283"/>
      <c r="C653" s="32"/>
      <c r="D653" s="32"/>
      <c r="E653" s="32"/>
      <c r="F653" s="32"/>
      <c r="G653" s="32"/>
      <c r="H653" s="32"/>
    </row>
    <row r="654" spans="1:8" ht="12.75">
      <c r="A654" s="283"/>
      <c r="B654" s="283"/>
      <c r="C654" s="32"/>
      <c r="D654" s="32"/>
      <c r="E654" s="32"/>
      <c r="F654" s="32"/>
      <c r="G654" s="32"/>
      <c r="H654" s="32"/>
    </row>
    <row r="655" spans="1:8" ht="12.75">
      <c r="A655" s="283"/>
      <c r="B655" s="283"/>
      <c r="C655" s="32"/>
      <c r="D655" s="32"/>
      <c r="E655" s="32"/>
      <c r="F655" s="32"/>
      <c r="G655" s="32"/>
      <c r="H655" s="32"/>
    </row>
    <row r="656" spans="1:8" ht="12.75">
      <c r="A656" s="283"/>
      <c r="B656" s="283"/>
      <c r="C656" s="32"/>
      <c r="D656" s="32"/>
      <c r="E656" s="32"/>
      <c r="F656" s="32"/>
      <c r="G656" s="32"/>
      <c r="H656" s="32"/>
    </row>
    <row r="657" spans="1:8" ht="12.75">
      <c r="A657" s="283"/>
      <c r="B657" s="283"/>
      <c r="C657" s="32"/>
      <c r="D657" s="32"/>
      <c r="E657" s="32"/>
      <c r="F657" s="32"/>
      <c r="G657" s="32"/>
      <c r="H657" s="32"/>
    </row>
    <row r="658" spans="1:8" ht="12.75">
      <c r="A658" s="283"/>
      <c r="B658" s="283"/>
      <c r="C658" s="32"/>
      <c r="D658" s="32"/>
      <c r="E658" s="32"/>
      <c r="F658" s="32"/>
      <c r="G658" s="32"/>
      <c r="H658" s="32"/>
    </row>
    <row r="659" spans="1:8" ht="12.75">
      <c r="A659" s="283"/>
      <c r="B659" s="283"/>
      <c r="C659" s="32"/>
      <c r="D659" s="32"/>
      <c r="E659" s="32"/>
      <c r="F659" s="32"/>
      <c r="G659" s="32"/>
      <c r="H659" s="32"/>
    </row>
    <row r="660" spans="1:8" ht="12.75">
      <c r="A660" s="283"/>
      <c r="B660" s="283"/>
      <c r="C660" s="32"/>
      <c r="D660" s="32"/>
      <c r="E660" s="32"/>
      <c r="F660" s="32"/>
      <c r="G660" s="32"/>
      <c r="H660" s="32"/>
    </row>
    <row r="661" spans="1:8" ht="12.75">
      <c r="A661" s="283"/>
      <c r="B661" s="283"/>
      <c r="C661" s="32"/>
      <c r="D661" s="32"/>
      <c r="E661" s="32"/>
      <c r="F661" s="32"/>
      <c r="G661" s="32"/>
      <c r="H661" s="32"/>
    </row>
    <row r="662" spans="1:8" ht="12.75">
      <c r="A662" s="283"/>
      <c r="B662" s="283"/>
      <c r="C662" s="32"/>
      <c r="D662" s="32"/>
      <c r="E662" s="32"/>
      <c r="F662" s="32"/>
      <c r="G662" s="32"/>
      <c r="H662" s="32"/>
    </row>
    <row r="663" spans="1:8" ht="12.75">
      <c r="A663" s="283"/>
      <c r="B663" s="283"/>
      <c r="C663" s="32"/>
      <c r="D663" s="32"/>
      <c r="E663" s="32"/>
      <c r="F663" s="32"/>
      <c r="G663" s="32"/>
      <c r="H663" s="32"/>
    </row>
    <row r="664" spans="1:8" ht="12.75">
      <c r="A664" s="283"/>
      <c r="B664" s="283"/>
      <c r="C664" s="32"/>
      <c r="D664" s="32"/>
      <c r="E664" s="32"/>
      <c r="F664" s="32"/>
      <c r="G664" s="32"/>
      <c r="H664" s="32"/>
    </row>
    <row r="665" spans="1:8" ht="12.75">
      <c r="A665" s="283"/>
      <c r="B665" s="283"/>
      <c r="C665" s="32"/>
      <c r="D665" s="32"/>
      <c r="E665" s="32"/>
      <c r="F665" s="32"/>
      <c r="G665" s="32"/>
      <c r="H665" s="32"/>
    </row>
    <row r="666" spans="1:8" ht="12.75">
      <c r="A666" s="283"/>
      <c r="B666" s="283"/>
      <c r="C666" s="32"/>
      <c r="D666" s="32"/>
      <c r="E666" s="32"/>
      <c r="F666" s="32"/>
      <c r="G666" s="32"/>
      <c r="H666" s="32"/>
    </row>
    <row r="667" spans="1:8" ht="12.75">
      <c r="A667" s="283"/>
      <c r="B667" s="283"/>
      <c r="C667" s="32"/>
      <c r="D667" s="32"/>
      <c r="E667" s="32"/>
      <c r="F667" s="32"/>
      <c r="G667" s="32"/>
      <c r="H667" s="32"/>
    </row>
    <row r="668" spans="1:8" ht="12.75">
      <c r="A668" s="283"/>
      <c r="B668" s="283"/>
      <c r="C668" s="32"/>
      <c r="D668" s="32"/>
      <c r="E668" s="32"/>
      <c r="F668" s="32"/>
      <c r="G668" s="32"/>
      <c r="H668" s="32"/>
    </row>
    <row r="669" spans="1:8" ht="12.75">
      <c r="A669" s="283"/>
      <c r="B669" s="283"/>
      <c r="C669" s="32"/>
      <c r="D669" s="32"/>
      <c r="E669" s="32"/>
      <c r="F669" s="32"/>
      <c r="G669" s="32"/>
      <c r="H669" s="32"/>
    </row>
    <row r="670" spans="1:8" ht="12.75">
      <c r="A670" s="283"/>
      <c r="B670" s="283"/>
      <c r="C670" s="32"/>
      <c r="D670" s="32"/>
      <c r="E670" s="32"/>
      <c r="F670" s="32"/>
      <c r="G670" s="32"/>
      <c r="H670" s="32"/>
    </row>
    <row r="671" spans="1:8" ht="12.75">
      <c r="A671" s="283"/>
      <c r="B671" s="283"/>
      <c r="C671" s="32"/>
      <c r="D671" s="32"/>
      <c r="E671" s="32"/>
      <c r="F671" s="32"/>
      <c r="G671" s="32"/>
      <c r="H671" s="32"/>
    </row>
    <row r="672" spans="1:8" ht="12.75">
      <c r="A672" s="283"/>
      <c r="B672" s="283"/>
      <c r="C672" s="32"/>
      <c r="D672" s="32"/>
      <c r="E672" s="32"/>
      <c r="F672" s="32"/>
      <c r="G672" s="32"/>
      <c r="H672" s="32"/>
    </row>
    <row r="673" spans="1:8" ht="12.75">
      <c r="A673" s="283"/>
      <c r="B673" s="283"/>
      <c r="C673" s="32"/>
      <c r="D673" s="32"/>
      <c r="E673" s="32"/>
      <c r="F673" s="32"/>
      <c r="G673" s="32"/>
      <c r="H673" s="32"/>
    </row>
    <row r="674" spans="1:8" ht="12.75">
      <c r="A674" s="283"/>
      <c r="B674" s="283"/>
      <c r="C674" s="32"/>
      <c r="D674" s="32"/>
      <c r="E674" s="32"/>
      <c r="F674" s="32"/>
      <c r="G674" s="32"/>
      <c r="H674" s="32"/>
    </row>
    <row r="675" spans="1:8" ht="12.75">
      <c r="A675" s="283"/>
      <c r="B675" s="283"/>
      <c r="C675" s="32"/>
      <c r="D675" s="32"/>
      <c r="E675" s="32"/>
      <c r="F675" s="32"/>
      <c r="G675" s="32"/>
      <c r="H675" s="32"/>
    </row>
    <row r="676" spans="1:8" ht="12.75">
      <c r="A676" s="283"/>
      <c r="B676" s="283"/>
      <c r="C676" s="32"/>
      <c r="D676" s="32"/>
      <c r="E676" s="32"/>
      <c r="F676" s="32"/>
      <c r="G676" s="32"/>
      <c r="H676" s="32"/>
    </row>
    <row r="677" spans="1:8" ht="12.75">
      <c r="A677" s="283"/>
      <c r="B677" s="283"/>
      <c r="C677" s="32"/>
      <c r="D677" s="32"/>
      <c r="E677" s="32"/>
      <c r="F677" s="32"/>
      <c r="G677" s="32"/>
      <c r="H677" s="32"/>
    </row>
    <row r="678" spans="1:8" ht="12.75">
      <c r="A678" s="283"/>
      <c r="B678" s="283"/>
      <c r="C678" s="32"/>
      <c r="D678" s="32"/>
      <c r="E678" s="32"/>
      <c r="F678" s="32"/>
      <c r="G678" s="32"/>
      <c r="H678" s="32"/>
    </row>
    <row r="679" spans="1:8" ht="12.75">
      <c r="A679" s="283"/>
      <c r="B679" s="283"/>
      <c r="C679" s="32"/>
      <c r="D679" s="32"/>
      <c r="E679" s="32"/>
      <c r="F679" s="32"/>
      <c r="G679" s="32"/>
      <c r="H679" s="32"/>
    </row>
    <row r="680" spans="1:8" ht="12.75">
      <c r="A680" s="283"/>
      <c r="B680" s="283"/>
      <c r="C680" s="32"/>
      <c r="D680" s="32"/>
      <c r="E680" s="32"/>
      <c r="F680" s="32"/>
      <c r="G680" s="32"/>
      <c r="H680" s="32"/>
    </row>
    <row r="681" spans="1:8" ht="12.75">
      <c r="A681" s="283"/>
      <c r="B681" s="283"/>
      <c r="C681" s="32"/>
      <c r="D681" s="32"/>
      <c r="E681" s="32"/>
      <c r="F681" s="32"/>
      <c r="G681" s="32"/>
      <c r="H681" s="32"/>
    </row>
    <row r="682" spans="1:8" ht="12.75">
      <c r="A682" s="283"/>
      <c r="B682" s="283"/>
      <c r="C682" s="32"/>
      <c r="D682" s="32"/>
      <c r="E682" s="32"/>
      <c r="F682" s="32"/>
      <c r="G682" s="32"/>
      <c r="H682" s="32"/>
    </row>
    <row r="683" spans="1:8" ht="12.75">
      <c r="A683" s="283"/>
      <c r="B683" s="283"/>
      <c r="C683" s="32"/>
      <c r="D683" s="32"/>
      <c r="E683" s="32"/>
      <c r="F683" s="32"/>
      <c r="G683" s="32"/>
      <c r="H683" s="32"/>
    </row>
    <row r="684" spans="1:8" ht="12.75">
      <c r="A684" s="283"/>
      <c r="B684" s="283"/>
      <c r="C684" s="32"/>
      <c r="D684" s="32"/>
      <c r="E684" s="32"/>
      <c r="F684" s="32"/>
      <c r="G684" s="32"/>
      <c r="H684" s="32"/>
    </row>
    <row r="685" spans="1:8" ht="12.75">
      <c r="A685" s="283"/>
      <c r="B685" s="283"/>
      <c r="C685" s="32"/>
      <c r="D685" s="32"/>
      <c r="E685" s="32"/>
      <c r="F685" s="32"/>
      <c r="G685" s="32"/>
      <c r="H685" s="32"/>
    </row>
    <row r="686" spans="1:8" ht="12.75">
      <c r="A686" s="283"/>
      <c r="B686" s="283"/>
      <c r="C686" s="32"/>
      <c r="D686" s="32"/>
      <c r="E686" s="32"/>
      <c r="F686" s="32"/>
      <c r="G686" s="32"/>
      <c r="H686" s="32"/>
    </row>
    <row r="687" spans="1:8" ht="12.75">
      <c r="A687" s="283"/>
      <c r="B687" s="283"/>
      <c r="C687" s="32"/>
      <c r="D687" s="32"/>
      <c r="E687" s="32"/>
      <c r="F687" s="32"/>
      <c r="G687" s="32"/>
      <c r="H687" s="32"/>
    </row>
    <row r="688" spans="1:8" ht="12.75">
      <c r="A688" s="283"/>
      <c r="B688" s="283"/>
      <c r="C688" s="32"/>
      <c r="D688" s="32"/>
      <c r="E688" s="32"/>
      <c r="F688" s="32"/>
      <c r="G688" s="32"/>
      <c r="H688" s="32"/>
    </row>
    <row r="689" spans="1:8" ht="12.75">
      <c r="A689" s="283"/>
      <c r="B689" s="283"/>
      <c r="C689" s="32"/>
      <c r="D689" s="32"/>
      <c r="E689" s="32"/>
      <c r="F689" s="32"/>
      <c r="G689" s="32"/>
      <c r="H689" s="32"/>
    </row>
    <row r="690" spans="1:8" ht="12.75">
      <c r="A690" s="283"/>
      <c r="B690" s="283"/>
      <c r="C690" s="32"/>
      <c r="D690" s="32"/>
      <c r="E690" s="32"/>
      <c r="F690" s="32"/>
      <c r="G690" s="32"/>
      <c r="H690" s="32"/>
    </row>
    <row r="691" spans="1:8" ht="12.75">
      <c r="A691" s="283"/>
      <c r="B691" s="283"/>
      <c r="C691" s="32"/>
      <c r="D691" s="32"/>
      <c r="E691" s="32"/>
      <c r="F691" s="32"/>
      <c r="G691" s="32"/>
      <c r="H691" s="32"/>
    </row>
    <row r="692" spans="1:8" ht="12.75">
      <c r="A692" s="283"/>
      <c r="B692" s="283"/>
      <c r="C692" s="32"/>
      <c r="D692" s="32"/>
      <c r="E692" s="32"/>
      <c r="F692" s="32"/>
      <c r="G692" s="32"/>
      <c r="H692" s="32"/>
    </row>
    <row r="693" spans="1:8" ht="12.75">
      <c r="A693" s="283"/>
      <c r="B693" s="283"/>
      <c r="C693" s="32"/>
      <c r="D693" s="32"/>
      <c r="E693" s="32"/>
      <c r="F693" s="32"/>
      <c r="G693" s="32"/>
      <c r="H693" s="32"/>
    </row>
    <row r="694" spans="1:8" ht="12.75">
      <c r="A694" s="283"/>
      <c r="B694" s="283"/>
      <c r="C694" s="32"/>
      <c r="D694" s="32"/>
      <c r="E694" s="32"/>
      <c r="F694" s="32"/>
      <c r="G694" s="32"/>
      <c r="H694" s="32"/>
    </row>
    <row r="695" spans="1:8" ht="12.75">
      <c r="A695" s="283"/>
      <c r="B695" s="283"/>
      <c r="C695" s="32"/>
      <c r="D695" s="32"/>
      <c r="E695" s="32"/>
      <c r="F695" s="32"/>
      <c r="G695" s="32"/>
      <c r="H695" s="32"/>
    </row>
    <row r="696" spans="1:8" ht="12.75">
      <c r="A696" s="283"/>
      <c r="B696" s="283"/>
      <c r="C696" s="32"/>
      <c r="D696" s="32"/>
      <c r="E696" s="32"/>
      <c r="F696" s="32"/>
      <c r="G696" s="32"/>
      <c r="H696" s="32"/>
    </row>
    <row r="697" spans="1:8" ht="12.75">
      <c r="A697" s="283"/>
      <c r="B697" s="283"/>
      <c r="C697" s="32"/>
      <c r="D697" s="32"/>
      <c r="E697" s="32"/>
      <c r="F697" s="32"/>
      <c r="G697" s="32"/>
      <c r="H697" s="32"/>
    </row>
    <row r="698" spans="1:8" ht="12.75">
      <c r="A698" s="283"/>
      <c r="B698" s="283"/>
      <c r="C698" s="32"/>
      <c r="D698" s="32"/>
      <c r="E698" s="32"/>
      <c r="F698" s="32"/>
      <c r="G698" s="32"/>
      <c r="H698" s="32"/>
    </row>
    <row r="699" spans="1:8" ht="12.75">
      <c r="A699" s="283"/>
      <c r="B699" s="283"/>
      <c r="C699" s="32"/>
      <c r="D699" s="32"/>
      <c r="E699" s="32"/>
      <c r="F699" s="32"/>
      <c r="G699" s="32"/>
      <c r="H699" s="32"/>
    </row>
    <row r="700" spans="1:8" ht="12.75">
      <c r="A700" s="283"/>
      <c r="B700" s="283"/>
      <c r="C700" s="32"/>
      <c r="D700" s="32"/>
      <c r="E700" s="32"/>
      <c r="F700" s="32"/>
      <c r="G700" s="32"/>
      <c r="H700" s="32"/>
    </row>
    <row r="701" spans="1:8" ht="12.75">
      <c r="A701" s="283"/>
      <c r="B701" s="283"/>
      <c r="C701" s="32"/>
      <c r="D701" s="32"/>
      <c r="E701" s="32"/>
      <c r="F701" s="32"/>
      <c r="G701" s="32"/>
      <c r="H701" s="32"/>
    </row>
    <row r="702" spans="1:8" ht="12.75">
      <c r="A702" s="283"/>
      <c r="B702" s="283"/>
      <c r="C702" s="32"/>
      <c r="D702" s="32"/>
      <c r="E702" s="32"/>
      <c r="F702" s="32"/>
      <c r="G702" s="32"/>
      <c r="H702" s="32"/>
    </row>
    <row r="703" spans="1:8" ht="12.75">
      <c r="A703" s="283"/>
      <c r="B703" s="283"/>
      <c r="C703" s="32"/>
      <c r="D703" s="32"/>
      <c r="E703" s="32"/>
      <c r="F703" s="32"/>
      <c r="G703" s="32"/>
      <c r="H703" s="32"/>
    </row>
    <row r="704" spans="1:8" ht="12.75">
      <c r="A704" s="283"/>
      <c r="B704" s="283"/>
      <c r="C704" s="32"/>
      <c r="D704" s="32"/>
      <c r="E704" s="32"/>
      <c r="F704" s="32"/>
      <c r="G704" s="32"/>
      <c r="H704" s="32"/>
    </row>
    <row r="705" spans="1:8" ht="12.75">
      <c r="A705" s="283"/>
      <c r="B705" s="283"/>
      <c r="C705" s="32"/>
      <c r="D705" s="32"/>
      <c r="E705" s="32"/>
      <c r="F705" s="32"/>
      <c r="G705" s="32"/>
      <c r="H705" s="32"/>
    </row>
    <row r="706" spans="1:8" ht="12.75">
      <c r="A706" s="283"/>
      <c r="B706" s="283"/>
      <c r="C706" s="32"/>
      <c r="D706" s="32"/>
      <c r="E706" s="32"/>
      <c r="F706" s="32"/>
      <c r="G706" s="32"/>
      <c r="H706" s="32"/>
    </row>
    <row r="707" spans="1:8" ht="12.75">
      <c r="A707" s="283"/>
      <c r="B707" s="283"/>
      <c r="C707" s="32"/>
      <c r="D707" s="32"/>
      <c r="E707" s="32"/>
      <c r="F707" s="32"/>
      <c r="G707" s="32"/>
      <c r="H707" s="32"/>
    </row>
    <row r="708" spans="1:8" ht="12.75">
      <c r="A708" s="283"/>
      <c r="B708" s="283"/>
      <c r="C708" s="32"/>
      <c r="D708" s="32"/>
      <c r="E708" s="32"/>
      <c r="F708" s="32"/>
      <c r="G708" s="32"/>
      <c r="H708" s="32"/>
    </row>
    <row r="709" spans="1:8" ht="12.75">
      <c r="A709" s="283"/>
      <c r="B709" s="283"/>
      <c r="C709" s="32"/>
      <c r="D709" s="32"/>
      <c r="E709" s="32"/>
      <c r="F709" s="32"/>
      <c r="G709" s="32"/>
      <c r="H709" s="32"/>
    </row>
    <row r="710" spans="1:8" ht="12.75">
      <c r="A710" s="283"/>
      <c r="B710" s="283"/>
      <c r="C710" s="32"/>
      <c r="D710" s="32"/>
      <c r="E710" s="32"/>
      <c r="F710" s="32"/>
      <c r="G710" s="32"/>
      <c r="H710" s="32"/>
    </row>
    <row r="711" spans="1:8" ht="12.75">
      <c r="A711" s="283"/>
      <c r="B711" s="283"/>
      <c r="C711" s="32"/>
      <c r="D711" s="32"/>
      <c r="E711" s="32"/>
      <c r="F711" s="32"/>
      <c r="G711" s="32"/>
      <c r="H711" s="32"/>
    </row>
    <row r="712" spans="1:8" ht="12.75">
      <c r="A712" s="283"/>
      <c r="B712" s="283"/>
      <c r="C712" s="32"/>
      <c r="D712" s="32"/>
      <c r="E712" s="32"/>
      <c r="F712" s="32"/>
      <c r="G712" s="32"/>
      <c r="H712" s="32"/>
    </row>
    <row r="713" spans="1:8" ht="12.75">
      <c r="A713" s="283"/>
      <c r="B713" s="283"/>
      <c r="C713" s="32"/>
      <c r="D713" s="32"/>
      <c r="E713" s="32"/>
      <c r="F713" s="32"/>
      <c r="G713" s="32"/>
      <c r="H713" s="32"/>
    </row>
    <row r="714" spans="1:8" ht="12.75">
      <c r="A714" s="283"/>
      <c r="B714" s="283"/>
      <c r="C714" s="32"/>
      <c r="D714" s="32"/>
      <c r="E714" s="32"/>
      <c r="F714" s="32"/>
      <c r="G714" s="32"/>
      <c r="H714" s="32"/>
    </row>
    <row r="715" spans="1:8" ht="12.75">
      <c r="A715" s="283"/>
      <c r="B715" s="283"/>
      <c r="C715" s="32"/>
      <c r="D715" s="32"/>
      <c r="E715" s="32"/>
      <c r="F715" s="32"/>
      <c r="G715" s="32"/>
      <c r="H715" s="32"/>
    </row>
    <row r="716" spans="1:8" ht="12.75">
      <c r="A716" s="283"/>
      <c r="B716" s="283"/>
      <c r="C716" s="32"/>
      <c r="D716" s="32"/>
      <c r="E716" s="32"/>
      <c r="F716" s="32"/>
      <c r="G716" s="32"/>
      <c r="H716" s="32"/>
    </row>
    <row r="717" spans="1:8" ht="12.75">
      <c r="A717" s="283"/>
      <c r="B717" s="283"/>
      <c r="C717" s="32"/>
      <c r="D717" s="32"/>
      <c r="E717" s="32"/>
      <c r="F717" s="32"/>
      <c r="G717" s="32"/>
      <c r="H717" s="32"/>
    </row>
    <row r="718" spans="1:8" ht="12.75">
      <c r="A718" s="283"/>
      <c r="B718" s="283"/>
      <c r="C718" s="32"/>
      <c r="D718" s="32"/>
      <c r="E718" s="32"/>
      <c r="F718" s="32"/>
      <c r="G718" s="32"/>
      <c r="H718" s="32"/>
    </row>
    <row r="719" spans="1:8" ht="12.75">
      <c r="A719" s="283"/>
      <c r="B719" s="283"/>
      <c r="C719" s="32"/>
      <c r="D719" s="32"/>
      <c r="E719" s="32"/>
      <c r="F719" s="32"/>
      <c r="G719" s="32"/>
      <c r="H719" s="32"/>
    </row>
    <row r="720" spans="1:8" ht="12.75">
      <c r="A720" s="283"/>
      <c r="B720" s="283"/>
      <c r="C720" s="32"/>
      <c r="D720" s="32"/>
      <c r="E720" s="32"/>
      <c r="F720" s="32"/>
      <c r="G720" s="32"/>
      <c r="H720" s="32"/>
    </row>
    <row r="721" spans="1:8" ht="12.75">
      <c r="A721" s="283"/>
      <c r="B721" s="283"/>
      <c r="C721" s="32"/>
      <c r="D721" s="32"/>
      <c r="E721" s="32"/>
      <c r="F721" s="32"/>
      <c r="G721" s="32"/>
      <c r="H721" s="32"/>
    </row>
    <row r="722" spans="1:8" ht="12.75">
      <c r="A722" s="283"/>
      <c r="B722" s="283"/>
      <c r="C722" s="32"/>
      <c r="D722" s="32"/>
      <c r="E722" s="32"/>
      <c r="F722" s="32"/>
      <c r="G722" s="32"/>
      <c r="H722" s="32"/>
    </row>
    <row r="723" spans="1:8" ht="12.75">
      <c r="A723" s="283"/>
      <c r="B723" s="283"/>
      <c r="C723" s="32"/>
      <c r="D723" s="32"/>
      <c r="E723" s="32"/>
      <c r="F723" s="32"/>
      <c r="G723" s="32"/>
      <c r="H723" s="32"/>
    </row>
    <row r="724" spans="1:8" ht="12.75">
      <c r="A724" s="283"/>
      <c r="B724" s="283"/>
      <c r="C724" s="32"/>
      <c r="D724" s="32"/>
      <c r="E724" s="32"/>
      <c r="F724" s="32"/>
      <c r="G724" s="32"/>
      <c r="H724" s="32"/>
    </row>
    <row r="725" spans="1:8" ht="12.75">
      <c r="A725" s="283"/>
      <c r="B725" s="283"/>
      <c r="C725" s="32"/>
      <c r="D725" s="32"/>
      <c r="E725" s="32"/>
      <c r="F725" s="32"/>
      <c r="G725" s="32"/>
      <c r="H725" s="32"/>
    </row>
    <row r="726" spans="1:8" ht="12.75">
      <c r="A726" s="283"/>
      <c r="B726" s="283"/>
      <c r="C726" s="32"/>
      <c r="D726" s="32"/>
      <c r="E726" s="32"/>
      <c r="F726" s="32"/>
      <c r="G726" s="32"/>
      <c r="H726" s="32"/>
    </row>
    <row r="727" spans="1:8" ht="12.75">
      <c r="A727" s="283"/>
      <c r="B727" s="283"/>
      <c r="C727" s="32"/>
      <c r="D727" s="32"/>
      <c r="E727" s="32"/>
      <c r="F727" s="32"/>
      <c r="G727" s="32"/>
      <c r="H727" s="32"/>
    </row>
    <row r="728" spans="1:8" ht="12.75">
      <c r="A728" s="283"/>
      <c r="B728" s="283"/>
      <c r="C728" s="32"/>
      <c r="D728" s="32"/>
      <c r="E728" s="32"/>
      <c r="F728" s="32"/>
      <c r="G728" s="32"/>
      <c r="H728" s="32"/>
    </row>
    <row r="729" spans="1:8" ht="12.75">
      <c r="A729" s="283"/>
      <c r="B729" s="283"/>
      <c r="C729" s="32"/>
      <c r="D729" s="32"/>
      <c r="E729" s="32"/>
      <c r="F729" s="32"/>
      <c r="G729" s="32"/>
      <c r="H729" s="32"/>
    </row>
    <row r="730" spans="1:8" ht="12.75">
      <c r="A730" s="283"/>
      <c r="B730" s="283"/>
      <c r="C730" s="32"/>
      <c r="D730" s="32"/>
      <c r="E730" s="32"/>
      <c r="F730" s="32"/>
      <c r="G730" s="32"/>
      <c r="H730" s="32"/>
    </row>
    <row r="731" spans="1:8" ht="12.75">
      <c r="A731" s="283"/>
      <c r="B731" s="283"/>
      <c r="C731" s="32"/>
      <c r="D731" s="32"/>
      <c r="E731" s="32"/>
      <c r="F731" s="32"/>
      <c r="G731" s="32"/>
      <c r="H731" s="32"/>
    </row>
    <row r="732" spans="1:8" ht="12.75">
      <c r="A732" s="283"/>
      <c r="B732" s="283"/>
      <c r="C732" s="32"/>
      <c r="D732" s="32"/>
      <c r="E732" s="32"/>
      <c r="F732" s="32"/>
      <c r="G732" s="32"/>
      <c r="H732" s="32"/>
    </row>
    <row r="733" spans="1:8" ht="12.75">
      <c r="A733" s="283"/>
      <c r="B733" s="283"/>
      <c r="C733" s="32"/>
      <c r="D733" s="32"/>
      <c r="E733" s="32"/>
      <c r="F733" s="32"/>
      <c r="G733" s="32"/>
      <c r="H733" s="32"/>
    </row>
    <row r="734" spans="1:8" ht="12.75">
      <c r="A734" s="283"/>
      <c r="B734" s="283"/>
      <c r="C734" s="32"/>
      <c r="D734" s="32"/>
      <c r="E734" s="32"/>
      <c r="F734" s="32"/>
      <c r="G734" s="32"/>
      <c r="H734" s="32"/>
    </row>
    <row r="735" spans="1:8" ht="12.75">
      <c r="A735" s="283"/>
      <c r="B735" s="283"/>
      <c r="C735" s="32"/>
      <c r="D735" s="32"/>
      <c r="E735" s="32"/>
      <c r="F735" s="32"/>
      <c r="G735" s="32"/>
      <c r="H735" s="32"/>
    </row>
    <row r="736" spans="1:8" ht="12.75">
      <c r="A736" s="283"/>
      <c r="B736" s="283"/>
      <c r="C736" s="32"/>
      <c r="D736" s="32"/>
      <c r="E736" s="32"/>
      <c r="F736" s="32"/>
      <c r="G736" s="32"/>
      <c r="H736" s="32"/>
    </row>
    <row r="737" spans="1:8" ht="12.75">
      <c r="A737" s="283"/>
      <c r="B737" s="283"/>
      <c r="C737" s="32"/>
      <c r="D737" s="32"/>
      <c r="E737" s="32"/>
      <c r="F737" s="32"/>
      <c r="G737" s="32"/>
      <c r="H737" s="32"/>
    </row>
    <row r="738" spans="1:8" ht="12.75">
      <c r="A738" s="283"/>
      <c r="B738" s="283"/>
      <c r="C738" s="32"/>
      <c r="D738" s="32"/>
      <c r="E738" s="32"/>
      <c r="F738" s="32"/>
      <c r="G738" s="32"/>
      <c r="H738" s="32"/>
    </row>
    <row r="739" spans="1:8" ht="12.75">
      <c r="A739" s="283"/>
      <c r="B739" s="283"/>
      <c r="C739" s="32"/>
      <c r="D739" s="32"/>
      <c r="E739" s="32"/>
      <c r="F739" s="32"/>
      <c r="G739" s="32"/>
      <c r="H739" s="32"/>
    </row>
    <row r="740" spans="1:8" ht="12.75">
      <c r="A740" s="283"/>
      <c r="B740" s="283"/>
      <c r="C740" s="32"/>
      <c r="D740" s="32"/>
      <c r="E740" s="32"/>
      <c r="F740" s="32"/>
      <c r="G740" s="32"/>
      <c r="H740" s="32"/>
    </row>
    <row r="741" spans="1:8" ht="12.75">
      <c r="A741" s="283"/>
      <c r="B741" s="283"/>
      <c r="C741" s="32"/>
      <c r="D741" s="32"/>
      <c r="E741" s="32"/>
      <c r="F741" s="32"/>
      <c r="G741" s="32"/>
      <c r="H741" s="32"/>
    </row>
    <row r="742" spans="1:8" ht="12.75">
      <c r="A742" s="283"/>
      <c r="B742" s="283"/>
      <c r="C742" s="32"/>
      <c r="D742" s="32"/>
      <c r="E742" s="32"/>
      <c r="F742" s="32"/>
      <c r="G742" s="32"/>
      <c r="H742" s="32"/>
    </row>
    <row r="743" spans="1:8" ht="12.75">
      <c r="A743" s="283"/>
      <c r="B743" s="283"/>
      <c r="C743" s="32"/>
      <c r="D743" s="32"/>
      <c r="E743" s="32"/>
      <c r="F743" s="32"/>
      <c r="G743" s="32"/>
      <c r="H743" s="32"/>
    </row>
    <row r="744" spans="1:8" ht="12.75">
      <c r="A744" s="283"/>
      <c r="B744" s="283"/>
      <c r="C744" s="32"/>
      <c r="D744" s="32"/>
      <c r="E744" s="32"/>
      <c r="F744" s="32"/>
      <c r="G744" s="32"/>
      <c r="H744" s="32"/>
    </row>
    <row r="745" spans="1:8" ht="12.75">
      <c r="A745" s="283"/>
      <c r="B745" s="283"/>
      <c r="C745" s="32"/>
      <c r="D745" s="32"/>
      <c r="E745" s="32"/>
      <c r="F745" s="32"/>
      <c r="G745" s="32"/>
      <c r="H745" s="32"/>
    </row>
    <row r="746" spans="1:8" ht="12.75">
      <c r="A746" s="283"/>
      <c r="B746" s="283"/>
      <c r="C746" s="32"/>
      <c r="D746" s="32"/>
      <c r="E746" s="32"/>
      <c r="F746" s="32"/>
      <c r="G746" s="32"/>
      <c r="H746" s="32"/>
    </row>
    <row r="747" spans="1:8" ht="12.75">
      <c r="A747" s="283"/>
      <c r="B747" s="283"/>
      <c r="C747" s="32"/>
      <c r="D747" s="32"/>
      <c r="E747" s="32"/>
      <c r="F747" s="32"/>
      <c r="G747" s="32"/>
      <c r="H747" s="32"/>
    </row>
    <row r="748" spans="1:8" ht="12.75">
      <c r="A748" s="283"/>
      <c r="B748" s="283"/>
      <c r="C748" s="32"/>
      <c r="D748" s="32"/>
      <c r="E748" s="32"/>
      <c r="F748" s="32"/>
      <c r="G748" s="32"/>
      <c r="H748" s="32"/>
    </row>
    <row r="749" spans="1:8" ht="12.75">
      <c r="A749" s="283"/>
      <c r="B749" s="283"/>
      <c r="C749" s="32"/>
      <c r="D749" s="32"/>
      <c r="E749" s="32"/>
      <c r="F749" s="32"/>
      <c r="G749" s="32"/>
      <c r="H749" s="32"/>
    </row>
    <row r="750" spans="1:8" ht="12.75">
      <c r="A750" s="283"/>
      <c r="B750" s="283"/>
      <c r="C750" s="32"/>
      <c r="D750" s="32"/>
      <c r="E750" s="32"/>
      <c r="F750" s="32"/>
      <c r="G750" s="32"/>
      <c r="H750" s="32"/>
    </row>
    <row r="751" spans="1:8" ht="12.75">
      <c r="A751" s="283"/>
      <c r="B751" s="283"/>
      <c r="C751" s="32"/>
      <c r="D751" s="32"/>
      <c r="E751" s="32"/>
      <c r="F751" s="32"/>
      <c r="G751" s="32"/>
      <c r="H751" s="32"/>
    </row>
    <row r="752" spans="1:8" ht="12.75">
      <c r="A752" s="283"/>
      <c r="B752" s="283"/>
      <c r="C752" s="32"/>
      <c r="D752" s="32"/>
      <c r="E752" s="32"/>
      <c r="F752" s="32"/>
      <c r="G752" s="32"/>
      <c r="H752" s="32"/>
    </row>
    <row r="753" spans="1:8" ht="12.75">
      <c r="A753" s="283"/>
      <c r="B753" s="283"/>
      <c r="C753" s="32"/>
      <c r="D753" s="32"/>
      <c r="E753" s="32"/>
      <c r="F753" s="32"/>
      <c r="G753" s="32"/>
      <c r="H753" s="32"/>
    </row>
    <row r="754" spans="1:8" ht="12.75">
      <c r="A754" s="283"/>
      <c r="B754" s="283"/>
      <c r="C754" s="32"/>
      <c r="D754" s="32"/>
      <c r="E754" s="32"/>
      <c r="F754" s="32"/>
      <c r="G754" s="32"/>
      <c r="H754" s="32"/>
    </row>
    <row r="755" spans="1:8" ht="12.75">
      <c r="A755" s="283"/>
      <c r="B755" s="283"/>
      <c r="C755" s="32"/>
      <c r="D755" s="32"/>
      <c r="E755" s="32"/>
      <c r="F755" s="32"/>
      <c r="G755" s="32"/>
      <c r="H755" s="32"/>
    </row>
    <row r="756" spans="1:8" ht="12.75">
      <c r="A756" s="283"/>
      <c r="B756" s="283"/>
      <c r="C756" s="32"/>
      <c r="D756" s="32"/>
      <c r="E756" s="32"/>
      <c r="F756" s="32"/>
      <c r="G756" s="32"/>
      <c r="H756" s="32"/>
    </row>
    <row r="757" spans="1:8" ht="12.75">
      <c r="A757" s="283"/>
      <c r="B757" s="283"/>
      <c r="C757" s="32"/>
      <c r="D757" s="32"/>
      <c r="E757" s="32"/>
      <c r="F757" s="32"/>
      <c r="G757" s="32"/>
      <c r="H757" s="32"/>
    </row>
    <row r="758" spans="1:8" ht="12.75">
      <c r="A758" s="283"/>
      <c r="B758" s="283"/>
      <c r="C758" s="32"/>
      <c r="D758" s="32"/>
      <c r="E758" s="32"/>
      <c r="F758" s="32"/>
      <c r="G758" s="32"/>
      <c r="H758" s="32"/>
    </row>
    <row r="759" spans="1:8" ht="12.75">
      <c r="A759" s="283"/>
      <c r="B759" s="283"/>
      <c r="C759" s="32"/>
      <c r="D759" s="32"/>
      <c r="E759" s="32"/>
      <c r="F759" s="32"/>
      <c r="G759" s="32"/>
      <c r="H759" s="32"/>
    </row>
    <row r="760" spans="1:8" ht="12.75">
      <c r="A760" s="283"/>
      <c r="B760" s="283"/>
      <c r="C760" s="32"/>
      <c r="D760" s="32"/>
      <c r="E760" s="32"/>
      <c r="F760" s="32"/>
      <c r="G760" s="32"/>
      <c r="H760" s="32"/>
    </row>
    <row r="761" spans="1:8" ht="12.75">
      <c r="A761" s="283"/>
      <c r="B761" s="283"/>
      <c r="C761" s="32"/>
      <c r="D761" s="32"/>
      <c r="E761" s="32"/>
      <c r="F761" s="32"/>
      <c r="G761" s="32"/>
      <c r="H761" s="32"/>
    </row>
    <row r="762" spans="1:8" ht="12.75">
      <c r="A762" s="283"/>
      <c r="B762" s="283"/>
      <c r="C762" s="32"/>
      <c r="D762" s="32"/>
      <c r="E762" s="32"/>
      <c r="F762" s="32"/>
      <c r="G762" s="32"/>
      <c r="H762" s="32"/>
    </row>
    <row r="763" spans="1:8" ht="12.75">
      <c r="A763" s="283"/>
      <c r="B763" s="283"/>
      <c r="C763" s="32"/>
      <c r="D763" s="32"/>
      <c r="E763" s="32"/>
      <c r="F763" s="32"/>
      <c r="G763" s="32"/>
      <c r="H763" s="32"/>
    </row>
    <row r="764" spans="1:8" ht="12.75">
      <c r="A764" s="283"/>
      <c r="B764" s="283"/>
      <c r="C764" s="32"/>
      <c r="D764" s="32"/>
      <c r="E764" s="32"/>
      <c r="F764" s="32"/>
      <c r="G764" s="32"/>
      <c r="H764" s="32"/>
    </row>
    <row r="765" spans="1:8" ht="12.75">
      <c r="A765" s="283"/>
      <c r="B765" s="283"/>
      <c r="C765" s="32"/>
      <c r="D765" s="32"/>
      <c r="E765" s="32"/>
      <c r="F765" s="32"/>
      <c r="G765" s="32"/>
      <c r="H765" s="32"/>
    </row>
    <row r="766" spans="1:8" ht="12.75">
      <c r="A766" s="283"/>
      <c r="B766" s="283"/>
      <c r="C766" s="32"/>
      <c r="D766" s="32"/>
      <c r="E766" s="32"/>
      <c r="F766" s="32"/>
      <c r="G766" s="32"/>
      <c r="H766" s="32"/>
    </row>
    <row r="767" spans="1:8" ht="12.75">
      <c r="A767" s="283"/>
      <c r="B767" s="283"/>
      <c r="C767" s="32"/>
      <c r="D767" s="32"/>
      <c r="E767" s="32"/>
      <c r="F767" s="32"/>
      <c r="G767" s="32"/>
      <c r="H767" s="32"/>
    </row>
    <row r="768" spans="1:8" ht="12.75">
      <c r="A768" s="283"/>
      <c r="B768" s="283"/>
      <c r="C768" s="32"/>
      <c r="D768" s="32"/>
      <c r="E768" s="32"/>
      <c r="F768" s="32"/>
      <c r="G768" s="32"/>
      <c r="H768" s="32"/>
    </row>
    <row r="769" spans="1:8" ht="12.75">
      <c r="A769" s="283"/>
      <c r="B769" s="283"/>
      <c r="C769" s="32"/>
      <c r="D769" s="32"/>
      <c r="E769" s="32"/>
      <c r="F769" s="32"/>
      <c r="G769" s="32"/>
      <c r="H769" s="32"/>
    </row>
    <row r="770" spans="1:8" ht="12.75">
      <c r="A770" s="283"/>
      <c r="B770" s="283"/>
      <c r="C770" s="32"/>
      <c r="D770" s="32"/>
      <c r="E770" s="32"/>
      <c r="F770" s="32"/>
      <c r="G770" s="32"/>
      <c r="H770" s="32"/>
    </row>
    <row r="771" spans="1:8" ht="12.75">
      <c r="A771" s="283"/>
      <c r="B771" s="283"/>
      <c r="C771" s="32"/>
      <c r="D771" s="32"/>
      <c r="E771" s="32"/>
      <c r="F771" s="32"/>
      <c r="G771" s="32"/>
      <c r="H771" s="32"/>
    </row>
    <row r="772" spans="1:8" ht="12.75">
      <c r="A772" s="283"/>
      <c r="B772" s="283"/>
      <c r="C772" s="32"/>
      <c r="D772" s="32"/>
      <c r="E772" s="32"/>
      <c r="F772" s="32"/>
      <c r="G772" s="32"/>
      <c r="H772" s="32"/>
    </row>
    <row r="773" spans="1:8" ht="12.75">
      <c r="A773" s="283"/>
      <c r="B773" s="283"/>
      <c r="C773" s="32"/>
      <c r="D773" s="32"/>
      <c r="E773" s="32"/>
      <c r="F773" s="32"/>
      <c r="G773" s="32"/>
      <c r="H773" s="32"/>
    </row>
    <row r="774" spans="1:8" ht="12.75">
      <c r="A774" s="283"/>
      <c r="B774" s="283"/>
      <c r="C774" s="32"/>
      <c r="D774" s="32"/>
      <c r="E774" s="32"/>
      <c r="F774" s="32"/>
      <c r="G774" s="32"/>
      <c r="H774" s="32"/>
    </row>
    <row r="775" spans="1:8" ht="12.75">
      <c r="A775" s="283"/>
      <c r="B775" s="283"/>
      <c r="C775" s="32"/>
      <c r="D775" s="32"/>
      <c r="E775" s="32"/>
      <c r="F775" s="32"/>
      <c r="G775" s="32"/>
      <c r="H775" s="32"/>
    </row>
    <row r="776" spans="1:8" ht="12.75">
      <c r="A776" s="283"/>
      <c r="B776" s="283"/>
      <c r="C776" s="32"/>
      <c r="D776" s="32"/>
      <c r="E776" s="32"/>
      <c r="F776" s="32"/>
      <c r="G776" s="32"/>
      <c r="H776" s="32"/>
    </row>
    <row r="777" spans="1:8" ht="12.75">
      <c r="A777" s="283"/>
      <c r="B777" s="283"/>
      <c r="C777" s="32"/>
      <c r="D777" s="32"/>
      <c r="E777" s="32"/>
      <c r="F777" s="32"/>
      <c r="G777" s="32"/>
      <c r="H777" s="32"/>
    </row>
    <row r="778" spans="1:8" ht="12.75">
      <c r="A778" s="283"/>
      <c r="B778" s="283"/>
      <c r="C778" s="32"/>
      <c r="D778" s="32"/>
      <c r="E778" s="32"/>
      <c r="F778" s="32"/>
      <c r="G778" s="32"/>
      <c r="H778" s="32"/>
    </row>
    <row r="779" spans="1:8" ht="12.75">
      <c r="A779" s="283"/>
      <c r="B779" s="283"/>
      <c r="C779" s="32"/>
      <c r="D779" s="32"/>
      <c r="E779" s="32"/>
      <c r="F779" s="32"/>
      <c r="G779" s="32"/>
      <c r="H779" s="32"/>
    </row>
    <row r="780" spans="1:8" ht="12.75">
      <c r="A780" s="283"/>
      <c r="B780" s="283"/>
      <c r="C780" s="32"/>
      <c r="D780" s="32"/>
      <c r="E780" s="32"/>
      <c r="F780" s="32"/>
      <c r="G780" s="32"/>
      <c r="H780" s="32"/>
    </row>
    <row r="781" spans="1:8" ht="12.75">
      <c r="A781" s="283"/>
      <c r="B781" s="283"/>
      <c r="C781" s="32"/>
      <c r="D781" s="32"/>
      <c r="E781" s="32"/>
      <c r="F781" s="32"/>
      <c r="G781" s="32"/>
      <c r="H781" s="32"/>
    </row>
    <row r="782" spans="1:8" ht="12.75">
      <c r="A782" s="283"/>
      <c r="B782" s="283"/>
      <c r="C782" s="32"/>
      <c r="D782" s="32"/>
      <c r="E782" s="32"/>
      <c r="F782" s="32"/>
      <c r="G782" s="32"/>
      <c r="H782" s="32"/>
    </row>
    <row r="783" spans="1:8" ht="12.75">
      <c r="A783" s="283"/>
      <c r="B783" s="283"/>
      <c r="C783" s="32"/>
      <c r="D783" s="32"/>
      <c r="E783" s="32"/>
      <c r="F783" s="32"/>
      <c r="G783" s="32"/>
      <c r="H783" s="32"/>
    </row>
    <row r="784" spans="1:8" ht="12.75">
      <c r="A784" s="283"/>
      <c r="B784" s="283"/>
      <c r="C784" s="32"/>
      <c r="D784" s="32"/>
      <c r="E784" s="32"/>
      <c r="F784" s="32"/>
      <c r="G784" s="32"/>
      <c r="H784" s="32"/>
    </row>
    <row r="785" spans="1:8" ht="12.75">
      <c r="A785" s="283"/>
      <c r="B785" s="283"/>
      <c r="C785" s="32"/>
      <c r="D785" s="32"/>
      <c r="E785" s="32"/>
      <c r="F785" s="32"/>
      <c r="G785" s="32"/>
      <c r="H785" s="32"/>
    </row>
    <row r="786" spans="1:8" ht="12.75">
      <c r="A786" s="283"/>
      <c r="B786" s="283"/>
      <c r="C786" s="32"/>
      <c r="D786" s="32"/>
      <c r="E786" s="32"/>
      <c r="F786" s="32"/>
      <c r="G786" s="32"/>
      <c r="H786" s="32"/>
    </row>
    <row r="787" spans="1:8" ht="12.75">
      <c r="A787" s="283"/>
      <c r="B787" s="283"/>
      <c r="C787" s="32"/>
      <c r="D787" s="32"/>
      <c r="E787" s="32"/>
      <c r="F787" s="32"/>
      <c r="G787" s="32"/>
      <c r="H787" s="32"/>
    </row>
    <row r="788" spans="1:8" ht="12.75">
      <c r="A788" s="283"/>
      <c r="B788" s="283"/>
      <c r="C788" s="32"/>
      <c r="D788" s="32"/>
      <c r="E788" s="32"/>
      <c r="F788" s="32"/>
      <c r="G788" s="32"/>
      <c r="H788" s="32"/>
    </row>
    <row r="789" spans="1:8" ht="12.75">
      <c r="A789" s="283"/>
      <c r="B789" s="283"/>
      <c r="C789" s="32"/>
      <c r="D789" s="32"/>
      <c r="E789" s="32"/>
      <c r="F789" s="32"/>
      <c r="G789" s="32"/>
      <c r="H789" s="32"/>
    </row>
    <row r="790" spans="1:8" ht="12.75">
      <c r="A790" s="283"/>
      <c r="B790" s="283"/>
      <c r="C790" s="32"/>
      <c r="D790" s="32"/>
      <c r="E790" s="32"/>
      <c r="F790" s="32"/>
      <c r="G790" s="32"/>
      <c r="H790" s="32"/>
    </row>
    <row r="791" spans="1:8" ht="12.75">
      <c r="A791" s="283"/>
      <c r="B791" s="283"/>
      <c r="C791" s="32"/>
      <c r="D791" s="32"/>
      <c r="E791" s="32"/>
      <c r="F791" s="32"/>
      <c r="G791" s="32"/>
      <c r="H791" s="32"/>
    </row>
    <row r="792" spans="1:8" ht="12.75">
      <c r="A792" s="283"/>
      <c r="B792" s="283"/>
      <c r="C792" s="32"/>
      <c r="D792" s="32"/>
      <c r="E792" s="32"/>
      <c r="F792" s="32"/>
      <c r="G792" s="32"/>
      <c r="H792" s="32"/>
    </row>
    <row r="793" spans="1:8" ht="12.75">
      <c r="A793" s="283"/>
      <c r="B793" s="283"/>
      <c r="C793" s="32"/>
      <c r="D793" s="32"/>
      <c r="E793" s="32"/>
      <c r="F793" s="32"/>
      <c r="G793" s="32"/>
      <c r="H793" s="32"/>
    </row>
    <row r="794" spans="1:8" ht="12.75">
      <c r="A794" s="283"/>
      <c r="B794" s="283"/>
      <c r="C794" s="32"/>
      <c r="D794" s="32"/>
      <c r="E794" s="32"/>
      <c r="F794" s="32"/>
      <c r="G794" s="32"/>
      <c r="H794" s="32"/>
    </row>
    <row r="795" spans="1:8" ht="12.75">
      <c r="A795" s="283"/>
      <c r="B795" s="283"/>
      <c r="C795" s="32"/>
      <c r="D795" s="32"/>
      <c r="E795" s="32"/>
      <c r="F795" s="32"/>
      <c r="G795" s="32"/>
      <c r="H795" s="32"/>
    </row>
    <row r="796" spans="1:8" ht="12.75">
      <c r="A796" s="283"/>
      <c r="B796" s="283"/>
      <c r="C796" s="32"/>
      <c r="D796" s="32"/>
      <c r="E796" s="32"/>
      <c r="F796" s="32"/>
      <c r="G796" s="32"/>
      <c r="H796" s="32"/>
    </row>
    <row r="797" spans="1:8" ht="12.75">
      <c r="A797" s="283"/>
      <c r="B797" s="283"/>
      <c r="C797" s="32"/>
      <c r="D797" s="32"/>
      <c r="E797" s="32"/>
      <c r="F797" s="32"/>
      <c r="G797" s="32"/>
      <c r="H797" s="32"/>
    </row>
    <row r="798" spans="1:8" ht="12.75">
      <c r="A798" s="283"/>
      <c r="B798" s="283"/>
      <c r="C798" s="32"/>
      <c r="D798" s="32"/>
      <c r="E798" s="32"/>
      <c r="F798" s="32"/>
      <c r="G798" s="32"/>
      <c r="H798" s="32"/>
    </row>
  </sheetData>
  <sheetProtection password="CF4B" sheet="1"/>
  <mergeCells count="3">
    <mergeCell ref="A9:G9"/>
    <mergeCell ref="A10:G10"/>
    <mergeCell ref="C24:F24"/>
  </mergeCells>
  <printOptions gridLines="1"/>
  <pageMargins left="0.7480314960629921" right="0.7480314960629921" top="0.984251968503937" bottom="0.984251968503937" header="0.5118110236220472" footer="0.5118110236220472"/>
  <pageSetup horizontalDpi="600" verticalDpi="600" orientation="portrait" paperSize="9" scale="78" r:id="rId2"/>
  <headerFooter alignWithMargins="0">
    <oddHeader>&amp;LRAJHOVA domačija-Kuhinja s Sanitarijami&amp;CGO dela&amp;RObčina Dol pri Ljubljani</oddHeader>
    <oddFooter>&amp;LVIII / 2021&amp;CPopis del&amp;R&amp;P / &amp;N</oddFooter>
  </headerFooter>
  <rowBreaks count="20" manualBreakCount="20">
    <brk id="52" max="7" man="1"/>
    <brk id="70" max="7" man="1"/>
    <brk id="86" max="7" man="1"/>
    <brk id="99" max="7" man="1"/>
    <brk id="114" max="7" man="1"/>
    <brk id="131" max="7" man="1"/>
    <brk id="151" max="7" man="1"/>
    <brk id="172" max="7" man="1"/>
    <brk id="193" max="7" man="1"/>
    <brk id="224" max="7" man="1"/>
    <brk id="248" max="7" man="1"/>
    <brk id="270" max="7" man="1"/>
    <brk id="298" max="7" man="1"/>
    <brk id="325" max="7" man="1"/>
    <brk id="337" max="7" man="1"/>
    <brk id="353" max="7" man="1"/>
    <brk id="379" max="7" man="1"/>
    <brk id="394" max="7" man="1"/>
    <brk id="417" max="7" man="1"/>
    <brk id="448" max="7"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3" sqref="B33"/>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VZOREC PONUDBE EXCEL</dc:title>
  <dc:subject/>
  <dc:creator>Gasper Kresnik</dc:creator>
  <cp:keywords/>
  <dc:description/>
  <cp:lastModifiedBy>Jure Benčina</cp:lastModifiedBy>
  <cp:lastPrinted>2017-02-17T19:33:51Z</cp:lastPrinted>
  <dcterms:created xsi:type="dcterms:W3CDTF">1998-01-29T17:11:42Z</dcterms:created>
  <dcterms:modified xsi:type="dcterms:W3CDTF">2021-10-27T07:13:50Z</dcterms:modified>
  <cp:category/>
  <cp:version/>
  <cp:contentType/>
  <cp:contentStatus/>
</cp:coreProperties>
</file>