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Projekti\Zunanja ureditev KD Dolsko\4-POPISI DEL S CENAMI-NADSTREŠNICA\popis za razpis\"/>
    </mc:Choice>
  </mc:AlternateContent>
  <xr:revisionPtr revIDLastSave="0" documentId="13_ncr:1_{31366930-3921-4DC9-9FDF-4E5084EC055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l" sheetId="4" r:id="rId1"/>
  </sheets>
  <calcPr calcId="191029"/>
</workbook>
</file>

<file path=xl/calcChain.xml><?xml version="1.0" encoding="utf-8"?>
<calcChain xmlns="http://schemas.openxmlformats.org/spreadsheetml/2006/main">
  <c r="E91" i="4" l="1"/>
  <c r="E90" i="4"/>
  <c r="E89" i="4"/>
  <c r="E88" i="4"/>
  <c r="E87" i="4"/>
  <c r="E86" i="4"/>
  <c r="E85" i="4"/>
  <c r="F80" i="4"/>
  <c r="F79" i="4"/>
  <c r="F78" i="4"/>
  <c r="F77" i="4"/>
  <c r="F76" i="4"/>
  <c r="F75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2" i="4"/>
  <c r="F50" i="4"/>
  <c r="F49" i="4"/>
  <c r="F47" i="4"/>
  <c r="F46" i="4"/>
  <c r="F44" i="4"/>
  <c r="F43" i="4"/>
  <c r="F42" i="4"/>
  <c r="F41" i="4"/>
  <c r="F40" i="4"/>
  <c r="F39" i="4"/>
  <c r="F37" i="4"/>
  <c r="F36" i="4"/>
  <c r="F34" i="4"/>
  <c r="F32" i="4"/>
  <c r="F31" i="4"/>
  <c r="F30" i="4"/>
  <c r="F29" i="4"/>
  <c r="F28" i="4"/>
  <c r="F26" i="4"/>
  <c r="F24" i="4"/>
  <c r="F23" i="4"/>
  <c r="F20" i="4"/>
  <c r="F19" i="4"/>
  <c r="F21" i="4"/>
  <c r="F22" i="4"/>
  <c r="A59" i="4" l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22" i="4"/>
  <c r="A23" i="4" s="1"/>
  <c r="A24" i="4" s="1"/>
  <c r="F48" i="4" l="1"/>
  <c r="F54" i="4" l="1"/>
</calcChain>
</file>

<file path=xl/sharedStrings.xml><?xml version="1.0" encoding="utf-8"?>
<sst xmlns="http://schemas.openxmlformats.org/spreadsheetml/2006/main" count="141" uniqueCount="92">
  <si>
    <t>Naziv</t>
  </si>
  <si>
    <t>EM</t>
  </si>
  <si>
    <t>Količina</t>
  </si>
  <si>
    <t>Cena za enoto brez DDV</t>
  </si>
  <si>
    <t>Skupaj znesek brez DDV</t>
  </si>
  <si>
    <t>m</t>
  </si>
  <si>
    <t xml:space="preserve"> </t>
  </si>
  <si>
    <t>kpl</t>
  </si>
  <si>
    <t xml:space="preserve">karakteristike. Vsako spremembo mora potrditi investitor ali njegov predstavnik in odgovorni </t>
  </si>
  <si>
    <t>projektant elektroinstalacij.</t>
  </si>
  <si>
    <t>Poz.</t>
  </si>
  <si>
    <t>kos</t>
  </si>
  <si>
    <t xml:space="preserve">Izvajalec elektroinstalacij lahko spremeni posamezne elemente, če imajo ti enake ali boljše </t>
  </si>
  <si>
    <t>1</t>
  </si>
  <si>
    <t>2</t>
  </si>
  <si>
    <t>3</t>
  </si>
  <si>
    <t>4</t>
  </si>
  <si>
    <t>6</t>
  </si>
  <si>
    <t>7</t>
  </si>
  <si>
    <t>9</t>
  </si>
  <si>
    <t>-</t>
  </si>
  <si>
    <t>Ostali drobni montažni in vijačni material (instalacijski kanali, vodniki, končnice, izolacijske blende, napisne tablice).</t>
  </si>
  <si>
    <t xml:space="preserve">Skupaj inštalacija moči </t>
  </si>
  <si>
    <t xml:space="preserve">Vsi materiali vgrajeni v lesene stene (konstrukcije) morajo biti požarno odporni ali vsaj samougasni. </t>
  </si>
  <si>
    <t>Priklop trifaznih porabnikov na izvor električnega napajanja do funkcionalnega delovanja</t>
  </si>
  <si>
    <t xml:space="preserve">Doza za dodatno izenačevanje potencialov DIP z ozemljitveno zbiralko </t>
  </si>
  <si>
    <t>prenapetostna zaščita razreda II v skladu z IEC 61643-11</t>
  </si>
  <si>
    <t>PZH II V3+1/275/50    In(8/20) = 20kA  HERMI</t>
  </si>
  <si>
    <t>glavno stikalo z rdečo ročko in rumeno čelno ploščo (montaža v omaro)</t>
  </si>
  <si>
    <t>instalacijski odklopniki:</t>
  </si>
  <si>
    <t>B10A, 1p, 15kA</t>
  </si>
  <si>
    <t>C16A, 1p, 15kA</t>
  </si>
  <si>
    <t>C16A, 3p, 15kA</t>
  </si>
  <si>
    <t xml:space="preserve">1.2 Inštalacija moči </t>
  </si>
  <si>
    <t>zaščitno stikao RCCB 40A/0,03A, 4p, tip A</t>
  </si>
  <si>
    <t>1.1 Razsvetljava</t>
  </si>
  <si>
    <t>Nadometno navadno stikalo, 10 A 250 V AC , skupaj z vgradno dozo, okrasnim nastavljivim okvirjem, bele barve, odpornost na udarce IK07,z dodatno zaščito pred poškodbami in nedovoljenimi posegi.</t>
  </si>
  <si>
    <t xml:space="preserve">Skupaj razsvetljava </t>
  </si>
  <si>
    <t>Skupaj strelovod</t>
  </si>
  <si>
    <t xml:space="preserve"> 1.1</t>
  </si>
  <si>
    <t>Razsvetljava</t>
  </si>
  <si>
    <t xml:space="preserve"> 1.2</t>
  </si>
  <si>
    <t>Inštalacija moči</t>
  </si>
  <si>
    <t xml:space="preserve"> 1.3</t>
  </si>
  <si>
    <t xml:space="preserve"> 1.4</t>
  </si>
  <si>
    <t>Strelovod</t>
  </si>
  <si>
    <t xml:space="preserve">                           Skupaj brez DDV</t>
  </si>
  <si>
    <t xml:space="preserve">                           DDV 22%</t>
  </si>
  <si>
    <t xml:space="preserve">                           Skupaj  z DDV</t>
  </si>
  <si>
    <t xml:space="preserve">Izvedba meritev z izdajo poročila varnostne razsvetljave pooblaščenega preglednika
</t>
  </si>
  <si>
    <t xml:space="preserve">Izvedba el. meritev z izdajo merilnega poročila
</t>
  </si>
  <si>
    <t xml:space="preserve">izdelava PID dokumentacije
</t>
  </si>
  <si>
    <t>Skupaj zaključna dela</t>
  </si>
  <si>
    <t>Zaključna dela</t>
  </si>
  <si>
    <r>
      <rPr>
        <i/>
        <sz val="8"/>
        <rFont val="Arial"/>
        <family val="2"/>
        <charset val="238"/>
      </rPr>
      <t>OPOMBA:
V vseh postavkah je potrebno upoštevati:
- transportne stroške, montažo in vgradnjo,
- manipulativne stroške, zidarsko pomoč, drobni vezni in pritrdilni material,                                                                                                                                                           
- stroške pripravljalnih in zaključnih del,
- za vse netipske elemente morajo biti izdelane delavniške risbe, katere mora pred izvedbo pregledati in potrditi projektant
Vse kable, podane v tehničnem popisu, je izvajalec dolžan obojestransko priključiti.                                                                                            Vsi kabli morajo imeti na obeh straneh trajne oznake kabla.                                                                                                                                      V ceno montaže mora biti zajeta uporaba dvižne košare, odrov in ostalih pripomočkov za delo na višini.                                                               V ceno mora biti zajeto sprotno vrisovanje sprememb , ki so se izvedle drugače kot je bilo navedeno v PZI dokumentaciji.                           Dobava opreme pomeni dobavo v obsegu, ki omogoča funkcionalno delovanje, vključno z vsem priključnim in pritrdilnim materialom. Montaža opreme pomeni namestitev na način, ki omogoča, da naprava ali element opravlja svojo funkcijo.                                                                           V ceno so vključeni vsi pripomočki, ki izvajalcu omogočajo montažo.</t>
    </r>
    <r>
      <rPr>
        <i/>
        <sz val="8"/>
        <color indexed="10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- v ceni so upoštevani vso dobljenje za EI dela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v ceni so upoštevani vsi nosilni elementi (kable) za EI dela</t>
    </r>
  </si>
  <si>
    <t>Nepredvidena dela (izvedejo se s potrditvijo nadzora z vpisom v gradbeni dnevnik)</t>
  </si>
  <si>
    <t>%</t>
  </si>
  <si>
    <t>8</t>
  </si>
  <si>
    <r>
      <t xml:space="preserve">Dobava in montaža strešnega nosilnega elementa </t>
    </r>
    <r>
      <rPr>
        <b/>
        <sz val="9"/>
        <rFont val="Arial"/>
        <family val="2"/>
        <charset val="238"/>
      </rPr>
      <t>SON16 (Rf-K)</t>
    </r>
    <r>
      <rPr>
        <sz val="9"/>
        <rFont val="Arial"/>
        <family val="2"/>
        <charset val="238"/>
      </rPr>
      <t xml:space="preserve"> iz nerjavečega jekla za pritrjevanje strelovodnega vodnika AH1 Al fi 8 mm na pločevinasto trapezno kritino oziroma na pločevinasto kapo atike. 
Proizvajalec HERMI
</t>
    </r>
  </si>
  <si>
    <r>
      <t xml:space="preserve">Dobava in montaža merilne sponke </t>
    </r>
    <r>
      <rPr>
        <b/>
        <sz val="9"/>
        <rFont val="Arial"/>
        <family val="2"/>
        <charset val="238"/>
      </rPr>
      <t xml:space="preserve">KON02 (Rf-V) </t>
    </r>
    <r>
      <rPr>
        <sz val="9"/>
        <rFont val="Arial"/>
        <family val="2"/>
        <charset val="238"/>
      </rPr>
      <t xml:space="preserve"> za izdelavo merilnega spoja med strelovodnim vodnikom AH1 in ozemljilnim trakom. 
Proizvajalec HERMI
</t>
    </r>
  </si>
  <si>
    <r>
      <t xml:space="preserve">Dobava in montaža sponke </t>
    </r>
    <r>
      <rPr>
        <b/>
        <sz val="9"/>
        <rFont val="Arial"/>
        <family val="2"/>
        <charset val="238"/>
      </rPr>
      <t>KON04 A SIMPLE (Rf-V)</t>
    </r>
    <r>
      <rPr>
        <sz val="9"/>
        <rFont val="Arial"/>
        <family val="2"/>
        <charset val="238"/>
      </rPr>
      <t xml:space="preserve"> iz nerjavečega jekla za medsebojno spajanje/podaljševanje okroglih strelovodnih vodnikov. 
Proizvajalec HERMI
</t>
    </r>
  </si>
  <si>
    <r>
      <t xml:space="preserve">Dobava in montaža kontaktne sponke </t>
    </r>
    <r>
      <rPr>
        <b/>
        <sz val="9"/>
        <rFont val="Arial"/>
        <family val="2"/>
        <charset val="238"/>
      </rPr>
      <t>KON05 (Rf-V)</t>
    </r>
    <r>
      <rPr>
        <sz val="9"/>
        <rFont val="Arial"/>
        <family val="2"/>
        <charset val="238"/>
      </rPr>
      <t xml:space="preserve"> iz nerjavečega jekla za izvedbo kontaktnih spojev med strelovodnim vodnikom AH1 Al fi 8mm in pločevinastimi deli. 
Proizvajalec HERMI
</t>
    </r>
  </si>
  <si>
    <r>
      <t xml:space="preserve">Dobava in montaža oznak merilnih mest </t>
    </r>
    <r>
      <rPr>
        <b/>
        <sz val="9"/>
        <rFont val="Arial"/>
        <family val="2"/>
        <charset val="238"/>
      </rPr>
      <t>MŠ (Rf-V).</t>
    </r>
    <r>
      <rPr>
        <sz val="9"/>
        <rFont val="Arial"/>
        <family val="2"/>
        <charset val="238"/>
      </rPr>
      <t xml:space="preserve"> 
Proizvajalec HERMI
</t>
    </r>
  </si>
  <si>
    <r>
      <t xml:space="preserve">Dobava in montaža okroglega aluminijastega strelovodnega vodnika </t>
    </r>
    <r>
      <rPr>
        <b/>
        <sz val="9"/>
        <rFont val="Arial"/>
        <family val="2"/>
        <charset val="238"/>
      </rPr>
      <t>AH1</t>
    </r>
    <r>
      <rPr>
        <sz val="9"/>
        <rFont val="Arial"/>
        <family val="2"/>
        <charset val="238"/>
      </rPr>
      <t xml:space="preserve"> Al fi 8mm na tipske strelovodne nosilne elemente. 
Proizvajalec HERMI
</t>
    </r>
  </si>
  <si>
    <r>
      <t xml:space="preserve">Dobava in montaža sponke </t>
    </r>
    <r>
      <rPr>
        <b/>
        <sz val="9"/>
        <rFont val="Arial"/>
        <family val="2"/>
        <charset val="238"/>
      </rPr>
      <t xml:space="preserve">KON01 (Rf-V) </t>
    </r>
    <r>
      <rPr>
        <sz val="9"/>
        <rFont val="Arial"/>
        <family val="2"/>
        <charset val="238"/>
      </rPr>
      <t xml:space="preserve">iz nerjavečega jekla za izvedbo spojev med ploščatim strelovodnim vodniki. 
Proizvajalec HERMI
</t>
    </r>
  </si>
  <si>
    <r>
      <t xml:space="preserve">Dobava in montaža sponke </t>
    </r>
    <r>
      <rPr>
        <b/>
        <sz val="9"/>
        <rFont val="Arial"/>
        <family val="2"/>
        <charset val="238"/>
      </rPr>
      <t xml:space="preserve">KON09 (Fe) </t>
    </r>
    <r>
      <rPr>
        <sz val="9"/>
        <rFont val="Arial"/>
        <family val="2"/>
        <charset val="238"/>
      </rPr>
      <t xml:space="preserve">iz jekla za izvedbo spojev med ploščatimi strelovodnimi vodniki do širine 40 mm ter armaturo temeljev do fi 20 mm v betonu. 
Proizvajalec HERMI
</t>
    </r>
  </si>
  <si>
    <r>
      <t xml:space="preserve">Dobava in montaža ploščatega vodnika </t>
    </r>
    <r>
      <rPr>
        <b/>
        <sz val="9"/>
        <rFont val="Arial"/>
        <family val="2"/>
        <charset val="238"/>
      </rPr>
      <t>RH1*H2</t>
    </r>
    <r>
      <rPr>
        <sz val="9"/>
        <rFont val="Arial"/>
        <family val="2"/>
        <charset val="238"/>
      </rPr>
      <t xml:space="preserve"> 30x3,5 mm iz nerjavečega jekla 30x3,5 mm za izvedbo ozemljitvene instalacije. 
Proizvajalec HERMI
</t>
    </r>
  </si>
  <si>
    <t xml:space="preserve">Izvedba pregleda sistema AJP   z izdajo poročila pooblaščenega preglednika
</t>
  </si>
  <si>
    <t xml:space="preserve">Rekapitulacija za objekt DOL :
</t>
  </si>
  <si>
    <t>Vnašanje sprememb v PZI</t>
  </si>
  <si>
    <t>Popis materiala in del :</t>
  </si>
  <si>
    <t xml:space="preserve">Kabel NYM-J 3x1,5 mm2  položen v instalacijskih ceveh oziroma na kabelske police, komplet z dobavo, montažo in vezavo razvodnih doz </t>
  </si>
  <si>
    <t>Zaščitna PN CEV fi13mm s nosilci z dozami in pritrdilnim materialom</t>
  </si>
  <si>
    <r>
      <t>Nadgradna LED stropna svetilka 220-240VAC, 35W,   Polikarbonat, bela, PMMA ohišje s steklenimi vlakni,  4504 lm, 128,7lm/W, IP66 | 4000K,  življenska doba: 60 000, B80L200, IK09; kot npr.: ORVIN</t>
    </r>
    <r>
      <rPr>
        <b/>
        <sz val="9"/>
        <rFont val="Arial CE"/>
        <charset val="238"/>
      </rPr>
      <t xml:space="preserve"> Oznaka A</t>
    </r>
  </si>
  <si>
    <t>senzor gibanja (nadgardni/vgradni) , pasivni, infrardeči, IP66, doseg 360°, bel (086893) kot Steinel MD IR 4360-8 COM1</t>
  </si>
  <si>
    <t>Kabel NYM-J 3x2,5 mm2 , položen v instalacijskih ceveh oziroma na kabelske police, komplet z dobavo, montažo in vezavo razvodnih doz</t>
  </si>
  <si>
    <t>Kabel NYY-J 5x2,5 mm2 , položen v instalacijskih ceveh oziroma na kabelske police, komplet z dobavo, montažo in vezavo razvodnih doz</t>
  </si>
  <si>
    <t>Zaščitna PN ce fi = 16mm, komplet z dozami in pritrdilnim materialom</t>
  </si>
  <si>
    <t>Dobava in montaža nadometne vtičnice z zaščitnim kontaktom 250V, 16A, IP44     (L1, N, PE). V kompletu z razvodnico .</t>
  </si>
  <si>
    <r>
      <t>Stikalni blok R-P, nadgradni, IP65,400Vre dimenzij vxšxg = 508x319x144mm</t>
    </r>
    <r>
      <rPr>
        <sz val="9"/>
        <rFont val="Arial"/>
        <family val="2"/>
      </rPr>
      <t>, kot ECH-36PT in s sledečo opremo:</t>
    </r>
  </si>
  <si>
    <t xml:space="preserve">40A, 400V AC, 3p              </t>
  </si>
  <si>
    <t>astro ura</t>
  </si>
  <si>
    <t>kontaktor 230V, 20A</t>
  </si>
  <si>
    <t>stikalo za montažo na letev 1-0-2 10A, 230V</t>
  </si>
  <si>
    <r>
      <t>Izvedba ozemljitev z vodnikom H07Z-K 16mm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dolžina 4m  komplet z materialom</t>
    </r>
  </si>
  <si>
    <t>Nadometni inštalacijski  kanal s pokrovom NIK 2 30x17mm za pritrjevanje z vijakom komplet z montažo</t>
  </si>
  <si>
    <t>NIK kanal 100x30mm 1 komplet z pritrdilnim materialom</t>
  </si>
  <si>
    <r>
      <t xml:space="preserve">Dobava in montaža zidnega nosilnega elementa strelovodnega vodnika </t>
    </r>
    <r>
      <rPr>
        <b/>
        <sz val="9"/>
        <rFont val="Arial"/>
        <family val="2"/>
        <charset val="238"/>
      </rPr>
      <t xml:space="preserve">ZON09 (Rf-V) </t>
    </r>
    <r>
      <rPr>
        <sz val="9"/>
        <rFont val="Arial"/>
        <family val="2"/>
        <charset val="238"/>
      </rPr>
      <t xml:space="preserve">za nameščanje strelovodnega vodnika na toplotno izolativno oblogo (zunanjo fasado) iz penjenega ali ekstrudiranega polistirena (stiropora ali stirodura) debeline 50mm ali več. 
Proizvajalec HERMI
</t>
    </r>
  </si>
  <si>
    <r>
      <t xml:space="preserve">Dobava in montaža mehanske vertikalne zaščite </t>
    </r>
    <r>
      <rPr>
        <b/>
        <sz val="9"/>
        <rFont val="Arial"/>
        <family val="2"/>
        <charset val="238"/>
      </rPr>
      <t xml:space="preserve">VZ09 (Rf) </t>
    </r>
    <r>
      <rPr>
        <sz val="9"/>
        <rFont val="Arial"/>
        <family val="2"/>
        <charset val="238"/>
      </rPr>
      <t xml:space="preserve">dolžine l = 1,5 m za zaščito zemljevodov. Primerna za nameščanje strelovodnega vodnika na toplotno izolativno oblogo iz penjenega ali ekstrudiranega polistirena (stiropora ali stirodura) debeline 50 mm ali več. Zaščita je sestavljena iz </t>
    </r>
    <r>
      <rPr>
        <b/>
        <sz val="9"/>
        <rFont val="Arial"/>
        <family val="2"/>
        <charset val="238"/>
      </rPr>
      <t>1x VZ vertikalna zaščita gola + 2x VZ nosilec 09</t>
    </r>
    <r>
      <rPr>
        <sz val="9"/>
        <rFont val="Arial"/>
        <family val="2"/>
        <charset val="238"/>
      </rPr>
      <t xml:space="preserve">.
Proizvajalec HERMI
</t>
    </r>
  </si>
  <si>
    <t xml:space="preserve">Vizuelni pregled, meritve strelovodne napeljave z izdajo merilnega poročila s pripadajočo tehnično dokumentacijo
</t>
  </si>
  <si>
    <t>1.3 Strelovod</t>
  </si>
  <si>
    <t>1.4 Zaključna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</si>
</sst>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,##0.00\ &quot;€&quot;"/>
    <numFmt numFmtId="165" formatCode="_-* #,##0.00\ _S_I_T_-;\-* #,##0.00\ _S_I_T_-;_-* \-??\ _S_I_T_-;_-@_-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  <numFmt numFmtId="168" formatCode="_-* #,##0.00\ [$€]_-;\-* #,##0.00\ [$€]_-;_-* &quot;-&quot;??\ [$€]_-;_-@_-"/>
    <numFmt numFmtId="169" formatCode="_-&quot;€&quot;\ * #,##0.00_-;\-&quot;€&quot;\ * #,##0.00_-;_-&quot;€&quot;\ * &quot;-&quot;??_-;_-@_-"/>
    <numFmt numFmtId="170" formatCode="_-* #,##0\ _S_I_T_-;\-* #,##0\ _S_I_T_-;_-* &quot;-&quot;\ _S_I_T_-;_-@_-"/>
    <numFmt numFmtId="171" formatCode="#,##0\ &quot;€&quot;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9"/>
      <name val="Arial CE"/>
      <charset val="238"/>
    </font>
    <font>
      <sz val="11"/>
      <name val="Times New Roman"/>
      <family val="1"/>
    </font>
    <font>
      <i/>
      <sz val="8"/>
      <color indexed="10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Arial CE"/>
      <charset val="238"/>
    </font>
    <font>
      <sz val="9"/>
      <color rgb="FFFF0000"/>
      <name val="Arial"/>
      <family val="2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 CE"/>
      <charset val="238"/>
    </font>
    <font>
      <i/>
      <sz val="8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</font>
    <font>
      <sz val="9"/>
      <name val="Arial CE"/>
      <family val="2"/>
      <charset val="238"/>
    </font>
    <font>
      <sz val="12"/>
      <name val="Tahoma"/>
      <family val="2"/>
      <charset val="238"/>
    </font>
    <font>
      <sz val="9"/>
      <color theme="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0"/>
      <name val="Arial CE"/>
      <charset val="238"/>
    </font>
    <font>
      <b/>
      <sz val="9"/>
      <name val="Arial CE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color theme="1"/>
      <name val="Arial"/>
      <family val="2"/>
    </font>
    <font>
      <sz val="9"/>
      <color theme="0"/>
      <name val="Arial"/>
      <family val="2"/>
    </font>
    <font>
      <sz val="10"/>
      <color theme="1"/>
      <name val="Arial CE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MS Sans Serif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name val="Futura Prins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b/>
      <sz val="10"/>
      <name val="MS Sans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7"/>
      <color rgb="FF000000"/>
      <name val="Tahoma"/>
      <family val="2"/>
      <charset val="238"/>
    </font>
    <font>
      <sz val="10"/>
      <name val="Helv"/>
      <charset val="204"/>
    </font>
    <font>
      <u/>
      <sz val="15"/>
      <color indexed="12"/>
      <name val="Arial"/>
      <family val="2"/>
      <charset val="238"/>
    </font>
    <font>
      <sz val="10"/>
      <name val="Times New Roman CE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354">
    <xf numFmtId="0" fontId="0" fillId="0" borderId="0"/>
    <xf numFmtId="0" fontId="10" fillId="0" borderId="0" applyFill="0">
      <alignment vertical="justify"/>
    </xf>
    <xf numFmtId="165" fontId="3" fillId="0" borderId="0" applyFill="0" applyBorder="0" applyAlignment="0" applyProtection="0"/>
    <xf numFmtId="166" fontId="25" fillId="0" borderId="0" applyFont="0" applyFill="0" applyBorder="0" applyAlignment="0" applyProtection="0"/>
    <xf numFmtId="0" fontId="3" fillId="0" borderId="0"/>
    <xf numFmtId="0" fontId="40" fillId="0" borderId="0"/>
    <xf numFmtId="0" fontId="41" fillId="0" borderId="0"/>
    <xf numFmtId="0" fontId="40" fillId="0" borderId="0"/>
    <xf numFmtId="0" fontId="3" fillId="0" borderId="0"/>
    <xf numFmtId="0" fontId="2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5" borderId="0" applyNumberFormat="0" applyBorder="0" applyAlignment="0" applyProtection="0"/>
    <xf numFmtId="0" fontId="43" fillId="0" borderId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1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10" borderId="0" applyNumberFormat="0" applyBorder="0" applyAlignment="0" applyProtection="0"/>
    <xf numFmtId="0" fontId="57" fillId="21" borderId="10" applyNumberFormat="0" applyAlignment="0" applyProtection="0"/>
    <xf numFmtId="0" fontId="57" fillId="21" borderId="10" applyNumberFormat="0" applyAlignment="0" applyProtection="0"/>
    <xf numFmtId="0" fontId="65" fillId="22" borderId="10" applyNumberFormat="0" applyAlignment="0" applyProtection="0"/>
    <xf numFmtId="0" fontId="56" fillId="23" borderId="11" applyNumberFormat="0" applyAlignment="0" applyProtection="0"/>
    <xf numFmtId="0" fontId="56" fillId="23" borderId="11" applyNumberFormat="0" applyAlignment="0" applyProtection="0"/>
    <xf numFmtId="0" fontId="56" fillId="23" borderId="11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61" fillId="0" borderId="12" applyAlignment="0"/>
    <xf numFmtId="168" fontId="4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49" fillId="0" borderId="13" applyNumberFormat="0" applyFill="0" applyAlignment="0" applyProtection="0"/>
    <xf numFmtId="0" fontId="49" fillId="0" borderId="13" applyNumberFormat="0" applyFill="0" applyAlignment="0" applyProtection="0"/>
    <xf numFmtId="0" fontId="66" fillId="0" borderId="14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67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68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9" fillId="9" borderId="10" applyNumberFormat="0" applyAlignment="0" applyProtection="0"/>
    <xf numFmtId="0" fontId="59" fillId="9" borderId="10" applyNumberFormat="0" applyAlignment="0" applyProtection="0"/>
    <xf numFmtId="0" fontId="59" fillId="7" borderId="10" applyNumberFormat="0" applyAlignment="0" applyProtection="0"/>
    <xf numFmtId="0" fontId="47" fillId="21" borderId="19" applyNumberFormat="0" applyAlignment="0" applyProtection="0"/>
    <xf numFmtId="0" fontId="47" fillId="21" borderId="19" applyNumberFormat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69" fillId="0" borderId="21" applyNumberFormat="0" applyFill="0" applyAlignment="0" applyProtection="0"/>
    <xf numFmtId="0" fontId="62" fillId="0" borderId="25">
      <alignment horizontal="center" vertical="center" wrapText="1"/>
    </xf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0" borderId="15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70" fillId="9" borderId="0" applyNumberFormat="0" applyBorder="0" applyAlignment="0" applyProtection="0"/>
    <xf numFmtId="0" fontId="52" fillId="9" borderId="0" applyNumberFormat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2" fontId="3" fillId="0" borderId="0">
      <alignment horizontal="right"/>
    </xf>
    <xf numFmtId="0" fontId="42" fillId="0" borderId="0"/>
    <xf numFmtId="0" fontId="3" fillId="6" borderId="22" applyNumberFormat="0" applyFont="0" applyAlignment="0" applyProtection="0"/>
    <xf numFmtId="0" fontId="3" fillId="6" borderId="22" applyNumberFormat="0" applyFont="0" applyAlignment="0" applyProtection="0"/>
    <xf numFmtId="0" fontId="3" fillId="6" borderId="22" applyNumberFormat="0" applyFont="0" applyAlignment="0" applyProtection="0"/>
    <xf numFmtId="0" fontId="3" fillId="6" borderId="22" applyNumberFormat="0" applyFont="0" applyAlignment="0" applyProtection="0"/>
    <xf numFmtId="0" fontId="41" fillId="6" borderId="22" applyNumberFormat="0" applyFont="0" applyAlignment="0" applyProtection="0"/>
    <xf numFmtId="0" fontId="44" fillId="6" borderId="22" applyNumberFormat="0" applyFont="0" applyAlignment="0" applyProtection="0"/>
    <xf numFmtId="0" fontId="62" fillId="24" borderId="25">
      <alignment horizontal="center" vertical="center" wrapText="1"/>
    </xf>
    <xf numFmtId="0" fontId="63" fillId="0" borderId="25" applyFont="0" applyAlignment="0">
      <alignment horizontal="left" vertical="center" wrapText="1"/>
    </xf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3" fillId="6" borderId="22" applyNumberFormat="0" applyFon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7" fillId="21" borderId="19" applyNumberFormat="0" applyAlignment="0" applyProtection="0"/>
    <xf numFmtId="0" fontId="55" fillId="0" borderId="0" applyNumberFormat="0" applyFill="0" applyBorder="0" applyAlignment="0" applyProtection="0"/>
    <xf numFmtId="0" fontId="45" fillId="13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7" borderId="0" applyNumberFormat="0" applyBorder="0" applyAlignment="0" applyProtection="0"/>
    <xf numFmtId="0" fontId="45" fillId="19" borderId="0" applyNumberFormat="0" applyBorder="0" applyAlignment="0" applyProtection="0"/>
    <xf numFmtId="0" fontId="45" fillId="15" borderId="0" applyNumberFormat="0" applyBorder="0" applyAlignment="0" applyProtection="0"/>
    <xf numFmtId="0" fontId="54" fillId="0" borderId="20" applyNumberFormat="0" applyFill="0" applyAlignment="0" applyProtection="0"/>
    <xf numFmtId="0" fontId="56" fillId="23" borderId="11" applyNumberFormat="0" applyAlignment="0" applyProtection="0"/>
    <xf numFmtId="0" fontId="57" fillId="21" borderId="10" applyNumberFormat="0" applyAlignment="0" applyProtection="0"/>
    <xf numFmtId="0" fontId="71" fillId="25" borderId="0">
      <alignment horizontal="left" vertical="top"/>
    </xf>
    <xf numFmtId="0" fontId="58" fillId="20" borderId="0" applyNumberFormat="0" applyBorder="0" applyAlignment="0" applyProtection="0"/>
    <xf numFmtId="0" fontId="64" fillId="0" borderId="0" applyNumberFormat="0" applyFill="0" applyBorder="0" applyAlignment="0" applyProtection="0"/>
    <xf numFmtId="0" fontId="42" fillId="0" borderId="0"/>
    <xf numFmtId="0" fontId="48" fillId="0" borderId="0" applyNumberFormat="0" applyFill="0" applyBorder="0" applyAlignment="0" applyProtection="0"/>
    <xf numFmtId="0" fontId="60" fillId="0" borderId="23" applyNumberFormat="0" applyFill="0" applyAlignment="0" applyProtection="0"/>
    <xf numFmtId="0" fontId="60" fillId="0" borderId="23" applyNumberFormat="0" applyFill="0" applyAlignment="0" applyProtection="0"/>
    <xf numFmtId="0" fontId="60" fillId="0" borderId="24" applyNumberFormat="0" applyFill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9" fillId="9" borderId="10" applyNumberFormat="0" applyAlignment="0" applyProtection="0"/>
    <xf numFmtId="0" fontId="60" fillId="0" borderId="23" applyNumberFormat="0" applyFill="0" applyAlignment="0" applyProtection="0"/>
    <xf numFmtId="0" fontId="54" fillId="0" borderId="0" applyNumberForma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4" fillId="0" borderId="0"/>
    <xf numFmtId="0" fontId="3" fillId="0" borderId="0"/>
    <xf numFmtId="0" fontId="3" fillId="0" borderId="0"/>
    <xf numFmtId="0" fontId="72" fillId="0" borderId="0"/>
    <xf numFmtId="166" fontId="43" fillId="0" borderId="0" applyFont="0" applyFill="0" applyBorder="0" applyAlignment="0" applyProtection="0"/>
    <xf numFmtId="170" fontId="43" fillId="0" borderId="0" applyFont="0" applyFill="0" applyBorder="0" applyAlignment="0" applyProtection="0"/>
  </cellStyleXfs>
  <cellXfs count="191">
    <xf numFmtId="0" fontId="0" fillId="0" borderId="0" xfId="0"/>
    <xf numFmtId="3" fontId="24" fillId="0" borderId="0" xfId="2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Alignment="1" applyProtection="1">
      <alignment horizontal="center" vertical="top"/>
      <protection locked="0"/>
    </xf>
    <xf numFmtId="0" fontId="0" fillId="0" borderId="6" xfId="0" applyBorder="1" applyProtection="1"/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12" fillId="0" borderId="0" xfId="0" applyFont="1" applyProtection="1"/>
    <xf numFmtId="0" fontId="12" fillId="0" borderId="0" xfId="0" applyFont="1" applyAlignment="1" applyProtection="1">
      <alignment horizontal="left"/>
    </xf>
    <xf numFmtId="0" fontId="4" fillId="0" borderId="6" xfId="0" applyFont="1" applyBorder="1" applyAlignment="1" applyProtection="1">
      <alignment horizontal="right"/>
    </xf>
    <xf numFmtId="0" fontId="3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 vertical="top"/>
    </xf>
    <xf numFmtId="4" fontId="3" fillId="0" borderId="0" xfId="0" applyNumberFormat="1" applyFont="1" applyAlignment="1" applyProtection="1">
      <alignment horizontal="center" vertical="top"/>
    </xf>
    <xf numFmtId="0" fontId="3" fillId="0" borderId="5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left"/>
    </xf>
    <xf numFmtId="0" fontId="17" fillId="0" borderId="6" xfId="0" applyFont="1" applyBorder="1" applyAlignment="1" applyProtection="1">
      <alignment horizontal="left"/>
    </xf>
    <xf numFmtId="0" fontId="13" fillId="0" borderId="0" xfId="0" applyFont="1" applyAlignment="1" applyProtection="1">
      <alignment vertical="top" wrapText="1"/>
    </xf>
    <xf numFmtId="0" fontId="13" fillId="0" borderId="0" xfId="0" applyFont="1" applyAlignment="1" applyProtection="1">
      <alignment horizontal="center" vertical="top"/>
    </xf>
    <xf numFmtId="4" fontId="13" fillId="0" borderId="0" xfId="0" applyNumberFormat="1" applyFont="1" applyAlignment="1" applyProtection="1">
      <alignment horizontal="center" vertical="top"/>
    </xf>
    <xf numFmtId="0" fontId="13" fillId="0" borderId="5" xfId="0" applyFont="1" applyBorder="1" applyAlignment="1" applyProtection="1">
      <alignment horizontal="center" vertical="top"/>
    </xf>
    <xf numFmtId="0" fontId="17" fillId="0" borderId="6" xfId="0" applyFont="1" applyBorder="1" applyAlignment="1" applyProtection="1">
      <alignment horizontal="left" vertical="top"/>
    </xf>
    <xf numFmtId="0" fontId="21" fillId="0" borderId="0" xfId="0" applyFont="1" applyAlignment="1" applyProtection="1">
      <alignment horizontal="left" vertical="top" wrapText="1" shrinkToFit="1"/>
    </xf>
    <xf numFmtId="0" fontId="0" fillId="0" borderId="0" xfId="0" applyProtection="1"/>
    <xf numFmtId="0" fontId="0" fillId="0" borderId="5" xfId="0" applyBorder="1" applyProtection="1"/>
    <xf numFmtId="0" fontId="12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horizontal="center" vertical="top"/>
    </xf>
    <xf numFmtId="164" fontId="12" fillId="0" borderId="0" xfId="0" applyNumberFormat="1" applyFont="1" applyAlignment="1" applyProtection="1">
      <alignment horizontal="center" vertical="top"/>
    </xf>
    <xf numFmtId="0" fontId="19" fillId="0" borderId="2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center" vertical="top" wrapText="1"/>
    </xf>
    <xf numFmtId="164" fontId="19" fillId="0" borderId="1" xfId="0" applyNumberFormat="1" applyFont="1" applyBorder="1" applyAlignment="1" applyProtection="1">
      <alignment horizontal="center" vertical="top" wrapText="1"/>
    </xf>
    <xf numFmtId="164" fontId="19" fillId="0" borderId="3" xfId="0" applyNumberFormat="1" applyFont="1" applyBorder="1" applyAlignment="1" applyProtection="1">
      <alignment horizontal="center" vertical="top" wrapText="1"/>
    </xf>
    <xf numFmtId="0" fontId="20" fillId="0" borderId="0" xfId="0" applyFont="1" applyProtection="1"/>
    <xf numFmtId="0" fontId="20" fillId="0" borderId="0" xfId="0" applyFont="1" applyAlignment="1" applyProtection="1">
      <alignment horizontal="left"/>
    </xf>
    <xf numFmtId="0" fontId="6" fillId="3" borderId="2" xfId="0" applyFont="1" applyFill="1" applyBorder="1" applyAlignment="1" applyProtection="1">
      <alignment horizontal="left" vertical="center"/>
    </xf>
    <xf numFmtId="0" fontId="27" fillId="3" borderId="1" xfId="0" applyFont="1" applyFill="1" applyBorder="1" applyAlignment="1" applyProtection="1">
      <alignment horizontal="left" vertical="top" wrapText="1"/>
    </xf>
    <xf numFmtId="0" fontId="14" fillId="3" borderId="1" xfId="0" applyFont="1" applyFill="1" applyBorder="1" applyAlignment="1" applyProtection="1">
      <alignment horizontal="center" vertical="top" wrapText="1"/>
    </xf>
    <xf numFmtId="164" fontId="7" fillId="3" borderId="1" xfId="0" applyNumberFormat="1" applyFont="1" applyFill="1" applyBorder="1" applyAlignment="1" applyProtection="1">
      <alignment horizontal="center" vertical="top" wrapText="1"/>
    </xf>
    <xf numFmtId="164" fontId="7" fillId="3" borderId="3" xfId="0" applyNumberFormat="1" applyFont="1" applyFill="1" applyBorder="1" applyAlignment="1" applyProtection="1">
      <alignment horizontal="center" vertical="top" wrapText="1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20" fillId="0" borderId="6" xfId="0" applyFont="1" applyBorder="1" applyAlignment="1" applyProtection="1">
      <alignment horizontal="left" vertical="top"/>
    </xf>
    <xf numFmtId="0" fontId="7" fillId="0" borderId="0" xfId="0" applyFont="1" applyAlignment="1" applyProtection="1">
      <alignment vertical="top" wrapText="1"/>
    </xf>
    <xf numFmtId="0" fontId="19" fillId="0" borderId="0" xfId="0" applyFont="1" applyAlignment="1" applyProtection="1">
      <alignment horizontal="center" vertical="top" wrapText="1"/>
    </xf>
    <xf numFmtId="164" fontId="7" fillId="0" borderId="5" xfId="0" applyNumberFormat="1" applyFont="1" applyBorder="1" applyAlignment="1" applyProtection="1">
      <alignment horizontal="center" vertical="top" wrapText="1"/>
    </xf>
    <xf numFmtId="0" fontId="14" fillId="0" borderId="0" xfId="0" applyFont="1" applyAlignment="1" applyProtection="1">
      <alignment horizontal="center" vertical="top" wrapText="1"/>
    </xf>
    <xf numFmtId="0" fontId="31" fillId="0" borderId="0" xfId="0" applyFont="1" applyAlignment="1" applyProtection="1">
      <alignment horizontal="left" vertical="top" wrapText="1"/>
    </xf>
    <xf numFmtId="4" fontId="14" fillId="0" borderId="0" xfId="0" applyNumberFormat="1" applyFont="1" applyAlignment="1" applyProtection="1">
      <alignment horizontal="center" vertical="top" wrapText="1"/>
    </xf>
    <xf numFmtId="0" fontId="15" fillId="0" borderId="0" xfId="0" applyFont="1" applyProtection="1"/>
    <xf numFmtId="0" fontId="7" fillId="0" borderId="6" xfId="0" applyFont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center" vertical="top"/>
    </xf>
    <xf numFmtId="164" fontId="7" fillId="0" borderId="0" xfId="0" applyNumberFormat="1" applyFont="1" applyAlignment="1" applyProtection="1">
      <alignment horizontal="center" vertical="top"/>
    </xf>
    <xf numFmtId="0" fontId="28" fillId="0" borderId="0" xfId="0" applyFont="1" applyAlignment="1" applyProtection="1">
      <alignment horizontal="left"/>
    </xf>
    <xf numFmtId="0" fontId="24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center" vertical="top" wrapText="1"/>
    </xf>
    <xf numFmtId="164" fontId="9" fillId="0" borderId="5" xfId="0" applyNumberFormat="1" applyFont="1" applyBorder="1" applyAlignment="1" applyProtection="1">
      <alignment horizontal="center" vertical="top" wrapText="1"/>
    </xf>
    <xf numFmtId="0" fontId="15" fillId="0" borderId="0" xfId="0" applyFont="1" applyAlignment="1" applyProtection="1">
      <alignment horizontal="left"/>
    </xf>
    <xf numFmtId="0" fontId="7" fillId="0" borderId="0" xfId="0" applyFont="1" applyAlignment="1" applyProtection="1">
      <alignment vertical="center" wrapText="1"/>
    </xf>
    <xf numFmtId="0" fontId="14" fillId="0" borderId="0" xfId="0" applyFont="1" applyProtection="1"/>
    <xf numFmtId="0" fontId="14" fillId="0" borderId="0" xfId="0" applyFont="1" applyAlignment="1" applyProtection="1">
      <alignment horizontal="left"/>
    </xf>
    <xf numFmtId="0" fontId="32" fillId="0" borderId="0" xfId="0" applyFont="1" applyAlignment="1" applyProtection="1">
      <alignment vertical="top" wrapText="1"/>
    </xf>
    <xf numFmtId="0" fontId="32" fillId="0" borderId="0" xfId="0" applyFont="1" applyAlignment="1" applyProtection="1">
      <alignment horizontal="center" vertical="top" wrapText="1"/>
    </xf>
    <xf numFmtId="4" fontId="23" fillId="0" borderId="0" xfId="0" applyNumberFormat="1" applyFont="1" applyAlignment="1" applyProtection="1">
      <alignment horizontal="center" vertical="top" wrapText="1"/>
    </xf>
    <xf numFmtId="49" fontId="14" fillId="0" borderId="6" xfId="0" applyNumberFormat="1" applyFont="1" applyBorder="1" applyAlignment="1" applyProtection="1">
      <alignment horizontal="left" vertical="top" wrapText="1"/>
    </xf>
    <xf numFmtId="0" fontId="14" fillId="0" borderId="0" xfId="0" applyFont="1" applyAlignment="1" applyProtection="1">
      <alignment horizontal="left" vertical="top" wrapText="1"/>
    </xf>
    <xf numFmtId="164" fontId="26" fillId="0" borderId="0" xfId="0" applyNumberFormat="1" applyFont="1" applyAlignment="1" applyProtection="1">
      <alignment horizontal="center" vertical="top" wrapText="1"/>
    </xf>
    <xf numFmtId="164" fontId="26" fillId="0" borderId="5" xfId="0" applyNumberFormat="1" applyFont="1" applyBorder="1" applyAlignment="1" applyProtection="1">
      <alignment horizontal="center" vertical="top" wrapText="1"/>
    </xf>
    <xf numFmtId="49" fontId="19" fillId="0" borderId="2" xfId="0" applyNumberFormat="1" applyFont="1" applyBorder="1" applyAlignment="1" applyProtection="1">
      <alignment horizontal="left" vertical="top" wrapText="1"/>
    </xf>
    <xf numFmtId="0" fontId="18" fillId="0" borderId="1" xfId="0" applyFont="1" applyBorder="1" applyAlignment="1" applyProtection="1">
      <alignment horizontal="left" vertical="top" wrapText="1"/>
    </xf>
    <xf numFmtId="0" fontId="18" fillId="0" borderId="1" xfId="0" applyFont="1" applyBorder="1" applyAlignment="1" applyProtection="1">
      <alignment horizontal="center" vertical="top" wrapText="1"/>
    </xf>
    <xf numFmtId="164" fontId="30" fillId="0" borderId="1" xfId="0" applyNumberFormat="1" applyFont="1" applyBorder="1" applyAlignment="1" applyProtection="1">
      <alignment horizontal="center" vertical="top" wrapText="1"/>
    </xf>
    <xf numFmtId="164" fontId="6" fillId="0" borderId="3" xfId="0" applyNumberFormat="1" applyFont="1" applyBorder="1" applyAlignment="1" applyProtection="1">
      <alignment horizontal="center" vertical="top" wrapText="1"/>
    </xf>
    <xf numFmtId="49" fontId="18" fillId="2" borderId="2" xfId="0" applyNumberFormat="1" applyFont="1" applyFill="1" applyBorder="1" applyAlignment="1" applyProtection="1">
      <alignment horizontal="left" vertical="center"/>
    </xf>
    <xf numFmtId="0" fontId="18" fillId="2" borderId="1" xfId="0" applyFont="1" applyFill="1" applyBorder="1" applyAlignment="1" applyProtection="1">
      <alignment horizontal="left" vertical="top" wrapText="1"/>
    </xf>
    <xf numFmtId="0" fontId="19" fillId="2" borderId="1" xfId="0" applyFont="1" applyFill="1" applyBorder="1" applyAlignment="1" applyProtection="1">
      <alignment horizontal="center" vertical="top" wrapText="1"/>
    </xf>
    <xf numFmtId="4" fontId="19" fillId="2" borderId="1" xfId="0" applyNumberFormat="1" applyFont="1" applyFill="1" applyBorder="1" applyAlignment="1" applyProtection="1">
      <alignment horizontal="center" vertical="top" wrapText="1"/>
    </xf>
    <xf numFmtId="4" fontId="19" fillId="2" borderId="3" xfId="0" applyNumberFormat="1" applyFont="1" applyFill="1" applyBorder="1" applyAlignment="1" applyProtection="1">
      <alignment horizontal="center" vertical="top" wrapText="1"/>
    </xf>
    <xf numFmtId="0" fontId="29" fillId="0" borderId="0" xfId="0" applyFont="1" applyProtection="1"/>
    <xf numFmtId="0" fontId="29" fillId="0" borderId="0" xfId="0" applyFont="1" applyAlignment="1" applyProtection="1">
      <alignment horizontal="left"/>
    </xf>
    <xf numFmtId="49" fontId="7" fillId="0" borderId="6" xfId="0" applyNumberFormat="1" applyFont="1" applyBorder="1" applyAlignment="1" applyProtection="1">
      <alignment horizontal="right" vertical="top" wrapText="1"/>
    </xf>
    <xf numFmtId="4" fontId="7" fillId="0" borderId="5" xfId="0" applyNumberFormat="1" applyFont="1" applyBorder="1" applyAlignment="1" applyProtection="1">
      <alignment horizontal="center" vertical="top" wrapText="1"/>
    </xf>
    <xf numFmtId="0" fontId="9" fillId="0" borderId="6" xfId="0" applyFont="1" applyBorder="1" applyAlignment="1" applyProtection="1">
      <alignment horizontal="right" vertical="top"/>
    </xf>
    <xf numFmtId="0" fontId="7" fillId="0" borderId="0" xfId="0" applyFont="1" applyAlignment="1" applyProtection="1">
      <alignment horizontal="justify" vertical="top" wrapText="1"/>
    </xf>
    <xf numFmtId="0" fontId="7" fillId="0" borderId="6" xfId="0" quotePrefix="1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left" vertical="top"/>
    </xf>
    <xf numFmtId="0" fontId="19" fillId="0" borderId="0" xfId="0" applyFont="1" applyProtection="1"/>
    <xf numFmtId="0" fontId="19" fillId="0" borderId="0" xfId="0" applyFont="1" applyAlignment="1" applyProtection="1">
      <alignment horizontal="left"/>
    </xf>
    <xf numFmtId="0" fontId="7" fillId="0" borderId="6" xfId="0" applyFont="1" applyBorder="1" applyAlignment="1" applyProtection="1">
      <alignment horizontal="right" vertical="top"/>
    </xf>
    <xf numFmtId="0" fontId="7" fillId="0" borderId="0" xfId="0" applyFont="1" applyAlignment="1" applyProtection="1">
      <alignment horizontal="justify" vertical="top"/>
    </xf>
    <xf numFmtId="49" fontId="7" fillId="0" borderId="6" xfId="0" applyNumberFormat="1" applyFont="1" applyBorder="1" applyAlignment="1" applyProtection="1">
      <alignment horizontal="right" vertical="top" shrinkToFit="1"/>
    </xf>
    <xf numFmtId="0" fontId="7" fillId="0" borderId="0" xfId="0" applyFont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 wrapText="1"/>
    </xf>
    <xf numFmtId="0" fontId="24" fillId="0" borderId="0" xfId="0" applyFont="1" applyAlignment="1" applyProtection="1">
      <alignment horizontal="center" vertical="top"/>
    </xf>
    <xf numFmtId="0" fontId="7" fillId="0" borderId="6" xfId="0" quotePrefix="1" applyFont="1" applyBorder="1" applyAlignment="1" applyProtection="1">
      <alignment horizontal="right" vertical="top"/>
    </xf>
    <xf numFmtId="0" fontId="23" fillId="0" borderId="6" xfId="0" quotePrefix="1" applyFont="1" applyBorder="1" applyAlignment="1" applyProtection="1">
      <alignment horizontal="left" vertical="top"/>
    </xf>
    <xf numFmtId="0" fontId="39" fillId="0" borderId="0" xfId="0" applyFont="1" applyAlignment="1" applyProtection="1">
      <alignment horizontal="justify" vertical="top"/>
    </xf>
    <xf numFmtId="0" fontId="23" fillId="0" borderId="0" xfId="0" applyFont="1" applyAlignment="1" applyProtection="1">
      <alignment horizontal="center" vertical="top"/>
    </xf>
    <xf numFmtId="164" fontId="23" fillId="0" borderId="5" xfId="0" applyNumberFormat="1" applyFont="1" applyBorder="1" applyAlignment="1" applyProtection="1">
      <alignment horizontal="center" vertical="top" wrapText="1"/>
    </xf>
    <xf numFmtId="49" fontId="16" fillId="0" borderId="6" xfId="0" applyNumberFormat="1" applyFont="1" applyBorder="1" applyAlignment="1" applyProtection="1">
      <alignment horizontal="right" vertical="top"/>
    </xf>
    <xf numFmtId="0" fontId="39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horizontal="center" vertical="top"/>
    </xf>
    <xf numFmtId="164" fontId="16" fillId="0" borderId="0" xfId="0" applyNumberFormat="1" applyFont="1" applyAlignment="1" applyProtection="1">
      <alignment horizontal="center" vertical="top"/>
    </xf>
    <xf numFmtId="164" fontId="16" fillId="0" borderId="5" xfId="0" applyNumberFormat="1" applyFont="1" applyBorder="1" applyAlignment="1" applyProtection="1">
      <alignment horizontal="center" vertical="top" wrapText="1"/>
    </xf>
    <xf numFmtId="49" fontId="6" fillId="0" borderId="2" xfId="0" applyNumberFormat="1" applyFont="1" applyBorder="1" applyAlignment="1" applyProtection="1">
      <alignment horizontal="righ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center" vertical="top" wrapText="1"/>
    </xf>
    <xf numFmtId="0" fontId="39" fillId="0" borderId="0" xfId="0" applyFont="1" applyAlignment="1" applyProtection="1">
      <alignment horizontal="left" vertical="top" wrapText="1"/>
    </xf>
    <xf numFmtId="164" fontId="7" fillId="0" borderId="5" xfId="0" applyNumberFormat="1" applyFont="1" applyBorder="1" applyAlignment="1" applyProtection="1">
      <alignment horizontal="center" vertical="top"/>
    </xf>
    <xf numFmtId="0" fontId="6" fillId="0" borderId="7" xfId="0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 vertical="top"/>
    </xf>
    <xf numFmtId="164" fontId="30" fillId="0" borderId="8" xfId="0" applyNumberFormat="1" applyFont="1" applyBorder="1" applyAlignment="1" applyProtection="1">
      <alignment horizontal="center" vertical="top"/>
    </xf>
    <xf numFmtId="164" fontId="6" fillId="0" borderId="9" xfId="0" applyNumberFormat="1" applyFont="1" applyBorder="1" applyAlignment="1" applyProtection="1">
      <alignment horizontal="center" vertical="top"/>
    </xf>
    <xf numFmtId="49" fontId="6" fillId="3" borderId="7" xfId="0" applyNumberFormat="1" applyFont="1" applyFill="1" applyBorder="1" applyAlignment="1" applyProtection="1">
      <alignment horizontal="left" vertical="center"/>
    </xf>
    <xf numFmtId="0" fontId="27" fillId="3" borderId="8" xfId="0" applyFont="1" applyFill="1" applyBorder="1" applyAlignment="1" applyProtection="1">
      <alignment horizontal="left" vertical="top" wrapText="1"/>
    </xf>
    <xf numFmtId="0" fontId="14" fillId="3" borderId="8" xfId="0" applyFont="1" applyFill="1" applyBorder="1" applyAlignment="1" applyProtection="1">
      <alignment horizontal="center" vertical="top" wrapText="1"/>
    </xf>
    <xf numFmtId="4" fontId="26" fillId="3" borderId="8" xfId="0" applyNumberFormat="1" applyFont="1" applyFill="1" applyBorder="1" applyAlignment="1" applyProtection="1">
      <alignment horizontal="center" vertical="top" wrapText="1"/>
    </xf>
    <xf numFmtId="4" fontId="26" fillId="3" borderId="9" xfId="0" applyNumberFormat="1" applyFont="1" applyFill="1" applyBorder="1" applyAlignment="1" applyProtection="1">
      <alignment horizontal="center" vertical="top" wrapText="1"/>
    </xf>
    <xf numFmtId="0" fontId="9" fillId="0" borderId="6" xfId="0" applyFont="1" applyBorder="1" applyAlignment="1" applyProtection="1">
      <alignment horizontal="left" vertical="top"/>
    </xf>
    <xf numFmtId="0" fontId="3" fillId="0" borderId="0" xfId="0" applyFont="1" applyAlignment="1" applyProtection="1">
      <alignment horizontal="justify" vertical="top" wrapText="1"/>
    </xf>
    <xf numFmtId="0" fontId="3" fillId="0" borderId="0" xfId="0" applyFont="1" applyAlignment="1" applyProtection="1">
      <alignment horizontal="center" vertical="center"/>
    </xf>
    <xf numFmtId="0" fontId="18" fillId="0" borderId="2" xfId="0" applyFont="1" applyBorder="1" applyAlignment="1" applyProtection="1">
      <alignment horizontal="right" vertical="top"/>
    </xf>
    <xf numFmtId="0" fontId="18" fillId="0" borderId="1" xfId="0" applyFont="1" applyBorder="1" applyAlignment="1" applyProtection="1">
      <alignment horizontal="center" vertical="top"/>
    </xf>
    <xf numFmtId="4" fontId="30" fillId="0" borderId="1" xfId="0" applyNumberFormat="1" applyFont="1" applyBorder="1" applyAlignment="1" applyProtection="1">
      <alignment horizontal="center" vertical="top"/>
    </xf>
    <xf numFmtId="4" fontId="6" fillId="0" borderId="3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center" vertical="top"/>
    </xf>
    <xf numFmtId="164" fontId="30" fillId="0" borderId="0" xfId="0" applyNumberFormat="1" applyFont="1" applyAlignment="1" applyProtection="1">
      <alignment horizontal="center" vertical="top"/>
    </xf>
    <xf numFmtId="164" fontId="6" fillId="0" borderId="5" xfId="0" applyNumberFormat="1" applyFont="1" applyBorder="1" applyAlignment="1" applyProtection="1">
      <alignment horizontal="center" vertical="top"/>
    </xf>
    <xf numFmtId="0" fontId="34" fillId="0" borderId="0" xfId="0" applyFont="1" applyProtection="1"/>
    <xf numFmtId="0" fontId="34" fillId="0" borderId="0" xfId="0" applyFont="1" applyAlignment="1" applyProtection="1">
      <alignment horizontal="left"/>
    </xf>
    <xf numFmtId="0" fontId="18" fillId="0" borderId="6" xfId="0" applyFont="1" applyBorder="1" applyAlignment="1" applyProtection="1">
      <alignment horizontal="right" vertical="top"/>
    </xf>
    <xf numFmtId="0" fontId="18" fillId="0" borderId="0" xfId="0" applyFont="1" applyAlignment="1" applyProtection="1">
      <alignment horizontal="left" vertical="top" wrapText="1"/>
    </xf>
    <xf numFmtId="0" fontId="18" fillId="0" borderId="0" xfId="0" applyFont="1" applyAlignment="1" applyProtection="1">
      <alignment horizontal="center" vertical="top"/>
    </xf>
    <xf numFmtId="4" fontId="30" fillId="0" borderId="0" xfId="0" applyNumberFormat="1" applyFont="1" applyAlignment="1" applyProtection="1">
      <alignment horizontal="center" vertical="top"/>
    </xf>
    <xf numFmtId="4" fontId="6" fillId="0" borderId="5" xfId="0" applyNumberFormat="1" applyFont="1" applyBorder="1" applyAlignment="1" applyProtection="1">
      <alignment horizontal="center" vertical="top"/>
    </xf>
    <xf numFmtId="49" fontId="6" fillId="3" borderId="2" xfId="0" applyNumberFormat="1" applyFont="1" applyFill="1" applyBorder="1" applyAlignment="1" applyProtection="1">
      <alignment horizontal="left" vertical="center"/>
    </xf>
    <xf numFmtId="0" fontId="27" fillId="3" borderId="1" xfId="0" applyFont="1" applyFill="1" applyBorder="1" applyAlignment="1" applyProtection="1">
      <alignment horizontal="center" vertical="top" wrapText="1"/>
    </xf>
    <xf numFmtId="4" fontId="30" fillId="3" borderId="1" xfId="0" applyNumberFormat="1" applyFont="1" applyFill="1" applyBorder="1" applyAlignment="1" applyProtection="1">
      <alignment horizontal="center" vertical="top" wrapText="1"/>
    </xf>
    <xf numFmtId="4" fontId="30" fillId="3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Alignment="1" applyProtection="1">
      <alignment horizontal="center" vertical="top"/>
    </xf>
    <xf numFmtId="164" fontId="38" fillId="0" borderId="0" xfId="0" applyNumberFormat="1" applyFont="1" applyAlignment="1" applyProtection="1">
      <alignment horizontal="right" vertical="top"/>
    </xf>
    <xf numFmtId="4" fontId="38" fillId="0" borderId="0" xfId="0" applyNumberFormat="1" applyFont="1" applyAlignment="1" applyProtection="1">
      <alignment horizontal="right" vertical="top"/>
    </xf>
    <xf numFmtId="0" fontId="13" fillId="0" borderId="6" xfId="0" applyFont="1" applyBorder="1" applyAlignment="1" applyProtection="1">
      <alignment horizontal="left"/>
    </xf>
    <xf numFmtId="164" fontId="13" fillId="0" borderId="0" xfId="0" applyNumberFormat="1" applyFont="1" applyAlignment="1" applyProtection="1">
      <alignment horizontal="center" vertical="top"/>
    </xf>
    <xf numFmtId="164" fontId="13" fillId="0" borderId="5" xfId="0" applyNumberFormat="1" applyFont="1" applyBorder="1" applyAlignment="1" applyProtection="1">
      <alignment horizontal="center" vertical="top"/>
    </xf>
    <xf numFmtId="0" fontId="0" fillId="0" borderId="0" xfId="0" applyProtection="1"/>
    <xf numFmtId="0" fontId="0" fillId="0" borderId="0" xfId="0" applyAlignment="1" applyProtection="1">
      <alignment horizontal="left"/>
    </xf>
    <xf numFmtId="49" fontId="4" fillId="0" borderId="6" xfId="0" applyNumberFormat="1" applyFont="1" applyBorder="1" applyAlignment="1" applyProtection="1">
      <alignment horizontal="left" vertical="top"/>
    </xf>
    <xf numFmtId="0" fontId="4" fillId="0" borderId="0" xfId="0" applyFont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49" fontId="35" fillId="0" borderId="6" xfId="0" applyNumberFormat="1" applyFont="1" applyBorder="1" applyAlignment="1" applyProtection="1">
      <alignment horizontal="left"/>
    </xf>
    <xf numFmtId="0" fontId="35" fillId="0" borderId="0" xfId="0" applyFont="1" applyAlignment="1" applyProtection="1">
      <alignment vertical="top" wrapText="1"/>
    </xf>
    <xf numFmtId="0" fontId="35" fillId="0" borderId="0" xfId="0" applyFont="1" applyAlignment="1" applyProtection="1">
      <alignment horizontal="center" vertical="top"/>
    </xf>
    <xf numFmtId="164" fontId="35" fillId="0" borderId="0" xfId="0" applyNumberFormat="1" applyFont="1" applyAlignment="1" applyProtection="1">
      <alignment horizontal="center" vertical="top"/>
    </xf>
    <xf numFmtId="16" fontId="4" fillId="0" borderId="6" xfId="0" applyNumberFormat="1" applyFont="1" applyBorder="1" applyAlignment="1" applyProtection="1">
      <alignment horizontal="left" vertical="top"/>
    </xf>
    <xf numFmtId="0" fontId="36" fillId="0" borderId="0" xfId="0" applyFont="1" applyAlignment="1" applyProtection="1">
      <alignment horizontal="left" vertical="top"/>
    </xf>
    <xf numFmtId="164" fontId="4" fillId="0" borderId="0" xfId="0" applyNumberFormat="1" applyFont="1" applyAlignment="1" applyProtection="1">
      <alignment horizontal="center" vertical="top"/>
    </xf>
    <xf numFmtId="164" fontId="3" fillId="0" borderId="5" xfId="0" applyNumberFormat="1" applyFont="1" applyBorder="1" applyAlignment="1" applyProtection="1">
      <alignment horizontal="center" vertical="top"/>
    </xf>
    <xf numFmtId="0" fontId="4" fillId="0" borderId="6" xfId="0" applyFont="1" applyBorder="1" applyAlignment="1" applyProtection="1">
      <alignment horizontal="left" vertical="top"/>
    </xf>
    <xf numFmtId="0" fontId="36" fillId="0" borderId="8" xfId="0" applyFont="1" applyBorder="1" applyAlignment="1" applyProtection="1">
      <alignment horizontal="left" vertical="top" wrapText="1"/>
    </xf>
    <xf numFmtId="4" fontId="35" fillId="0" borderId="8" xfId="0" applyNumberFormat="1" applyFont="1" applyBorder="1" applyAlignment="1" applyProtection="1">
      <alignment horizontal="center" vertical="top"/>
    </xf>
    <xf numFmtId="0" fontId="35" fillId="0" borderId="8" xfId="0" applyFont="1" applyBorder="1" applyAlignment="1" applyProtection="1">
      <alignment horizontal="center" vertical="top"/>
    </xf>
    <xf numFmtId="164" fontId="4" fillId="0" borderId="8" xfId="0" applyNumberFormat="1" applyFont="1" applyBorder="1" applyAlignment="1" applyProtection="1">
      <alignment horizontal="center" vertical="top"/>
    </xf>
    <xf numFmtId="0" fontId="37" fillId="0" borderId="6" xfId="0" applyFont="1" applyBorder="1" applyAlignment="1" applyProtection="1">
      <alignment horizontal="left"/>
    </xf>
    <xf numFmtId="0" fontId="36" fillId="0" borderId="0" xfId="0" applyFont="1" applyAlignment="1" applyProtection="1">
      <alignment vertical="top" wrapText="1"/>
    </xf>
    <xf numFmtId="0" fontId="36" fillId="0" borderId="0" xfId="0" applyFont="1" applyAlignment="1" applyProtection="1">
      <alignment horizontal="center" vertical="top"/>
    </xf>
    <xf numFmtId="164" fontId="36" fillId="0" borderId="0" xfId="0" applyNumberFormat="1" applyFont="1" applyAlignment="1" applyProtection="1">
      <alignment horizontal="center" vertical="top"/>
    </xf>
    <xf numFmtId="164" fontId="38" fillId="0" borderId="5" xfId="0" applyNumberFormat="1" applyFont="1" applyBorder="1" applyAlignment="1" applyProtection="1">
      <alignment horizontal="center" vertical="top"/>
    </xf>
    <xf numFmtId="164" fontId="34" fillId="0" borderId="0" xfId="0" applyNumberFormat="1" applyFont="1" applyAlignment="1" applyProtection="1">
      <alignment horizontal="left"/>
    </xf>
    <xf numFmtId="0" fontId="36" fillId="0" borderId="8" xfId="0" applyFont="1" applyBorder="1" applyAlignment="1" applyProtection="1">
      <alignment vertical="top" wrapText="1"/>
    </xf>
    <xf numFmtId="0" fontId="36" fillId="0" borderId="8" xfId="0" applyFont="1" applyBorder="1" applyAlignment="1" applyProtection="1">
      <alignment horizontal="center" vertical="top"/>
    </xf>
    <xf numFmtId="164" fontId="36" fillId="0" borderId="8" xfId="0" applyNumberFormat="1" applyFont="1" applyBorder="1" applyAlignment="1" applyProtection="1">
      <alignment horizontal="center" vertical="top"/>
    </xf>
    <xf numFmtId="0" fontId="37" fillId="0" borderId="7" xfId="0" applyFont="1" applyBorder="1" applyAlignment="1" applyProtection="1">
      <alignment horizontal="left"/>
    </xf>
    <xf numFmtId="164" fontId="38" fillId="0" borderId="9" xfId="0" applyNumberFormat="1" applyFont="1" applyBorder="1" applyAlignment="1" applyProtection="1">
      <alignment horizontal="center" vertical="top"/>
    </xf>
    <xf numFmtId="164" fontId="7" fillId="0" borderId="0" xfId="0" applyNumberFormat="1" applyFont="1" applyAlignment="1" applyProtection="1">
      <alignment horizontal="center" vertical="top" wrapText="1"/>
      <protection locked="0"/>
    </xf>
    <xf numFmtId="164" fontId="7" fillId="0" borderId="0" xfId="0" applyNumberFormat="1" applyFont="1" applyAlignment="1" applyProtection="1">
      <alignment horizontal="center" vertical="top"/>
      <protection locked="0"/>
    </xf>
    <xf numFmtId="164" fontId="9" fillId="0" borderId="0" xfId="0" applyNumberFormat="1" applyFont="1" applyAlignment="1" applyProtection="1">
      <alignment horizontal="center" vertical="top" wrapText="1"/>
      <protection locked="0"/>
    </xf>
    <xf numFmtId="4" fontId="33" fillId="0" borderId="0" xfId="0" applyNumberFormat="1" applyFont="1" applyAlignment="1" applyProtection="1">
      <alignment horizontal="center" vertical="top" wrapText="1"/>
      <protection locked="0"/>
    </xf>
    <xf numFmtId="4" fontId="7" fillId="0" borderId="0" xfId="0" applyNumberFormat="1" applyFont="1" applyAlignment="1" applyProtection="1">
      <alignment horizontal="center" vertical="top" wrapText="1"/>
      <protection locked="0"/>
    </xf>
    <xf numFmtId="4" fontId="7" fillId="0" borderId="0" xfId="0" applyNumberFormat="1" applyFont="1" applyAlignment="1" applyProtection="1">
      <alignment horizontal="center" vertical="top"/>
      <protection locked="0"/>
    </xf>
    <xf numFmtId="164" fontId="9" fillId="0" borderId="0" xfId="0" applyNumberFormat="1" applyFont="1" applyAlignment="1" applyProtection="1">
      <alignment horizontal="center" vertical="top"/>
      <protection locked="0"/>
    </xf>
    <xf numFmtId="164" fontId="23" fillId="0" borderId="0" xfId="0" applyNumberFormat="1" applyFont="1" applyAlignment="1" applyProtection="1">
      <alignment horizontal="center" vertical="top"/>
      <protection locked="0"/>
    </xf>
    <xf numFmtId="171" fontId="3" fillId="0" borderId="0" xfId="0" applyNumberFormat="1" applyFont="1" applyAlignment="1" applyProtection="1">
      <alignment vertical="center"/>
      <protection locked="0"/>
    </xf>
  </cellXfs>
  <cellStyles count="354">
    <cellStyle name="20 % – Poudarek1 2" xfId="16" xr:uid="{82353EDF-996B-4F9B-9515-501252C18272}"/>
    <cellStyle name="20 % – Poudarek1 3" xfId="15" xr:uid="{139C9C9D-A85F-45DE-9156-8E8AC1DA12D8}"/>
    <cellStyle name="20 % – Poudarek2 2" xfId="18" xr:uid="{5AB34BD1-88A3-4086-802B-0329936E8D9A}"/>
    <cellStyle name="20 % – Poudarek2 3" xfId="17" xr:uid="{00A34A2B-9710-4D72-9421-348208EE6C26}"/>
    <cellStyle name="20 % – Poudarek3 2" xfId="20" xr:uid="{B6ECA68A-D38C-4301-9F9A-C6868E544ECF}"/>
    <cellStyle name="20 % – Poudarek3 3" xfId="19" xr:uid="{19C148E5-036E-4621-B8F3-5AA4041180E3}"/>
    <cellStyle name="20 % – Poudarek4 2" xfId="22" xr:uid="{D0CB8854-EB9C-488C-BA4F-41152E0153B1}"/>
    <cellStyle name="20 % – Poudarek4 3" xfId="21" xr:uid="{0A1E745E-DD09-4859-8608-B9243945EEA2}"/>
    <cellStyle name="20 % – Poudarek5 2" xfId="24" xr:uid="{6DAF6F8D-B1A5-4FA3-B572-3D505BB8F21A}"/>
    <cellStyle name="20 % – Poudarek5 3" xfId="23" xr:uid="{D2D6495E-7C46-4C2A-A9B5-7355C21B2C46}"/>
    <cellStyle name="20 % – Poudarek6 2" xfId="26" xr:uid="{D353D8E2-E0AB-46C6-B9F1-3F3AE00A098D}"/>
    <cellStyle name="20 % – Poudarek6 3" xfId="25" xr:uid="{68C6CB7D-9CE4-4FAF-BA13-0186BBCA6125}"/>
    <cellStyle name="20% - Accent1 2" xfId="27" xr:uid="{C03C7DEE-C9D7-4FD6-83EE-630014803F5F}"/>
    <cellStyle name="20% - Accent1 2 2" xfId="28" xr:uid="{4003CAAF-82AA-464F-8C87-67960A50EBE2}"/>
    <cellStyle name="20% - Accent1 2_Pn134_14_elektro_studio_osnovna_sola_in_vrtec_zagradec_pozar_sos_plin_vlom_video_ip_registracija" xfId="29" xr:uid="{9BE9EBAD-4641-4A92-9B0A-F191AA463755}"/>
    <cellStyle name="20% - Accent2 2" xfId="30" xr:uid="{4C8E9BE5-60B9-443D-BC09-611059A6DB6F}"/>
    <cellStyle name="20% - Accent2 2 2" xfId="31" xr:uid="{0CD5B458-C5B5-44D5-AD3F-A55FCEA1C481}"/>
    <cellStyle name="20% - Accent2 2_Pn134_14_elektro_studio_osnovna_sola_in_vrtec_zagradec_pozar_sos_plin_vlom_video_ip_registracija" xfId="32" xr:uid="{E9CBCFE4-CABF-4F23-912B-436AEB00786B}"/>
    <cellStyle name="20% - Accent3 2" xfId="33" xr:uid="{9094407E-37C2-4010-B753-DEFC51992F2D}"/>
    <cellStyle name="20% - Accent3 2 2" xfId="34" xr:uid="{6EAEFB9D-6AF9-4248-BE97-B701DA8E3C6C}"/>
    <cellStyle name="20% - Accent3 2_Pn134_14_elektro_studio_osnovna_sola_in_vrtec_zagradec_pozar_sos_plin_vlom_video_ip_registracija" xfId="35" xr:uid="{3317C293-2007-4C24-963A-3F45DF208095}"/>
    <cellStyle name="20% - Accent4 2" xfId="36" xr:uid="{A7F86F41-23BD-4D05-AFCB-4854E8CBFE31}"/>
    <cellStyle name="20% - Accent4 2 2" xfId="37" xr:uid="{C8925935-91A7-4A93-9448-9F9EEF3BA923}"/>
    <cellStyle name="20% - Accent4 2_Pn134_14_elektro_studio_osnovna_sola_in_vrtec_zagradec_pozar_sos_plin_vlom_video_ip_registracija" xfId="38" xr:uid="{22189C77-941C-4C7F-9E3E-AB9B9A4D507B}"/>
    <cellStyle name="20% - Accent5 2" xfId="39" xr:uid="{FD59F08E-50B8-46DC-B977-C1181EE71023}"/>
    <cellStyle name="20% - Accent5 2 2" xfId="40" xr:uid="{1D23B892-6931-40BD-A11D-A2563C70219E}"/>
    <cellStyle name="20% - Accent5 2_Pn134_14_elektro_studio_osnovna_sola_in_vrtec_zagradec_pozar_sos_plin_vlom_video_ip_registracija" xfId="41" xr:uid="{44433154-3903-4F46-9EF5-EC2331E0506F}"/>
    <cellStyle name="20% - Accent6 2" xfId="42" xr:uid="{D2C81841-1944-4877-A3E0-5C8E3C3F51F4}"/>
    <cellStyle name="20% - Accent6 2 2" xfId="43" xr:uid="{BE5BA518-5B07-407F-8C64-F988C204D247}"/>
    <cellStyle name="20% - Accent6 2_Pn134_14_elektro_studio_osnovna_sola_in_vrtec_zagradec_pozar_sos_plin_vlom_video_ip_registracija" xfId="44" xr:uid="{B0338B0F-A7E5-4AA8-AE94-106AF374A3B2}"/>
    <cellStyle name="40 % – Poudarek1 2" xfId="46" xr:uid="{6ACB2A14-68AA-4C19-8AEB-DD154EC73AC0}"/>
    <cellStyle name="40 % – Poudarek1 3" xfId="45" xr:uid="{8C81C842-C0B4-4D7D-B6FB-4B5009BC8851}"/>
    <cellStyle name="40 % – Poudarek2 2" xfId="48" xr:uid="{552BE037-F10C-4D5B-B530-E7FC9AF20BC1}"/>
    <cellStyle name="40 % – Poudarek2 3" xfId="47" xr:uid="{AC012F9E-EB51-4018-AD00-02E4679339C0}"/>
    <cellStyle name="40 % – Poudarek3 2" xfId="50" xr:uid="{BFC07BF3-2C6E-4E63-9B50-A9F7C38AF431}"/>
    <cellStyle name="40 % – Poudarek3 3" xfId="49" xr:uid="{EF36290A-C800-471B-971D-7E7396378C0F}"/>
    <cellStyle name="40 % – Poudarek4 2" xfId="52" xr:uid="{4719EBE7-1745-403E-AF22-34D98D2B657F}"/>
    <cellStyle name="40 % – Poudarek4 3" xfId="51" xr:uid="{BFCE6D9B-E483-4C67-B03E-579574F17954}"/>
    <cellStyle name="40 % – Poudarek5 2" xfId="54" xr:uid="{DDE8503D-7F53-461F-A07B-8C74A48878F2}"/>
    <cellStyle name="40 % – Poudarek5 3" xfId="53" xr:uid="{C3C2C7B0-B1C3-4FA0-9C25-2A8B9A2D74F7}"/>
    <cellStyle name="40 % – Poudarek6 2" xfId="56" xr:uid="{0FEEF9F8-755E-4E89-A9E0-549B1FE56BCC}"/>
    <cellStyle name="40 % – Poudarek6 3" xfId="55" xr:uid="{BDBC962D-5151-43DB-BB44-124D7F275823}"/>
    <cellStyle name="40% - Accent1 2" xfId="57" xr:uid="{57B9A436-C889-47AC-8D43-EE31C3597DA0}"/>
    <cellStyle name="40% - Accent1 2 2" xfId="58" xr:uid="{0AF64D9B-1456-473E-A3A4-7B64289745CA}"/>
    <cellStyle name="40% - Accent1 2_Pn134_14_elektro_studio_osnovna_sola_in_vrtec_zagradec_pozar_sos_plin_vlom_video_ip_registracija" xfId="59" xr:uid="{987F6FEA-346A-4A7A-95AE-E1F8B6BC0CBD}"/>
    <cellStyle name="40% - Accent2 2" xfId="60" xr:uid="{AC70C7A5-1F8B-41B3-B0C1-DC118341C88A}"/>
    <cellStyle name="40% - Accent2 2 2" xfId="61" xr:uid="{1364A47E-803D-4FE3-BA93-E669B4BB1F0D}"/>
    <cellStyle name="40% - Accent2 2_Pn134_14_elektro_studio_osnovna_sola_in_vrtec_zagradec_pozar_sos_plin_vlom_video_ip_registracija" xfId="62" xr:uid="{77ECCA05-64FC-4647-97EB-7A631A42E7F1}"/>
    <cellStyle name="40% - Accent3 2" xfId="63" xr:uid="{FE86086D-E51C-4BE4-9080-DA269C6692FD}"/>
    <cellStyle name="40% - Accent3 2 2" xfId="64" xr:uid="{F920EA3B-5C25-445B-AFA4-CE89F3890029}"/>
    <cellStyle name="40% - Accent3 2_Pn134_14_elektro_studio_osnovna_sola_in_vrtec_zagradec_pozar_sos_plin_vlom_video_ip_registracija" xfId="65" xr:uid="{D8F7ADD6-53C5-4610-8CC3-13675734EC66}"/>
    <cellStyle name="40% - Accent4 2" xfId="66" xr:uid="{752A3E68-E000-4B60-A995-5481D8D8FC31}"/>
    <cellStyle name="40% - Accent4 2 2" xfId="67" xr:uid="{84566C04-31F0-4678-ABAD-DE04BB6F643A}"/>
    <cellStyle name="40% - Accent4 2_Pn134_14_elektro_studio_osnovna_sola_in_vrtec_zagradec_pozar_sos_plin_vlom_video_ip_registracija" xfId="68" xr:uid="{EA05F5EA-72C1-4380-83CF-89D9570678B1}"/>
    <cellStyle name="40% - Accent5 2" xfId="69" xr:uid="{ADBE9B7D-284A-4F23-ADC1-7A15B3A11219}"/>
    <cellStyle name="40% - Accent5 2 2" xfId="70" xr:uid="{94531D98-DAB5-4C3E-9B6F-4977E8A855F1}"/>
    <cellStyle name="40% - Accent5 2_Pn134_14_elektro_studio_osnovna_sola_in_vrtec_zagradec_pozar_sos_plin_vlom_video_ip_registracija" xfId="71" xr:uid="{6D0472C2-52EB-4AB8-87C7-A413680CDE26}"/>
    <cellStyle name="40% - Accent6 2" xfId="72" xr:uid="{80D8D76A-982D-4C55-A8EB-EEBBB41EB82C}"/>
    <cellStyle name="40% - Accent6 2 2" xfId="73" xr:uid="{41618C70-E078-42FB-BC56-68EFC3452A19}"/>
    <cellStyle name="40% - Accent6 2_Pn134_14_elektro_studio_osnovna_sola_in_vrtec_zagradec_pozar_sos_plin_vlom_video_ip_registracija" xfId="74" xr:uid="{62654AFF-2B3D-41BF-A43A-1F953F89FCD2}"/>
    <cellStyle name="60 % – Poudarek1 2" xfId="76" xr:uid="{3E5E9B39-1F26-47E8-B1C9-2E46F0B9C93D}"/>
    <cellStyle name="60 % – Poudarek1 3" xfId="75" xr:uid="{C05938AC-28FB-4AEB-AA16-D3581B8EBD4C}"/>
    <cellStyle name="60 % – Poudarek2 2" xfId="78" xr:uid="{2EF19A3B-4618-4AC9-8BB7-0070E26D576C}"/>
    <cellStyle name="60 % – Poudarek2 3" xfId="77" xr:uid="{00202F54-9D8A-4F04-924A-6C49122B672F}"/>
    <cellStyle name="60 % – Poudarek3 2" xfId="80" xr:uid="{EFD157B7-4A14-4634-9DCE-EC65E3C22E8D}"/>
    <cellStyle name="60 % – Poudarek3 3" xfId="79" xr:uid="{71EA5AC7-8AF1-49C5-9435-130F16EC23EB}"/>
    <cellStyle name="60 % – Poudarek4 2" xfId="82" xr:uid="{621BB63A-C498-43B0-971D-BA5DED9F2F02}"/>
    <cellStyle name="60 % – Poudarek4 3" xfId="81" xr:uid="{E6529650-4E82-403F-8991-354FE9FA97A2}"/>
    <cellStyle name="60 % – Poudarek5 2" xfId="84" xr:uid="{9931BC69-C7A9-4FDC-92DE-6052E3CB3B26}"/>
    <cellStyle name="60 % – Poudarek5 3" xfId="83" xr:uid="{61113B30-26A6-4C3C-8FA6-F970F119350A}"/>
    <cellStyle name="60 % – Poudarek6 2" xfId="86" xr:uid="{5BFFF4FE-F08C-4F24-9B06-C27CFAEA332F}"/>
    <cellStyle name="60 % – Poudarek6 3" xfId="85" xr:uid="{9DEEC9E8-6521-48C0-BA32-2B3092EC4691}"/>
    <cellStyle name="60% - Accent1 2" xfId="87" xr:uid="{36449E27-49CF-41C4-9501-FD7B7FDB6E48}"/>
    <cellStyle name="60% - Accent2 2" xfId="88" xr:uid="{B7E2CDC1-D1F0-4277-90EE-CD2284A59069}"/>
    <cellStyle name="60% - Accent3 2" xfId="89" xr:uid="{3CA08E82-B4BF-4F59-9DC1-6089ED3F4B91}"/>
    <cellStyle name="60% - Accent4 2" xfId="90" xr:uid="{9DC04EBE-AB7C-4A00-B285-0F8B805485AA}"/>
    <cellStyle name="60% - Accent5 2" xfId="91" xr:uid="{AFB5C68B-0418-4225-B36D-596B124878DA}"/>
    <cellStyle name="60% - Accent6 2" xfId="92" xr:uid="{40A43E75-EEC2-4EF4-8E09-4542C12474B8}"/>
    <cellStyle name="A4 Small 210 x 297 mm" xfId="93" xr:uid="{4DE59298-2199-428C-93B8-C6829D6D0185}"/>
    <cellStyle name="Accent1" xfId="94" xr:uid="{F6E4CF44-C2EE-4EBE-B2D5-1AF8935E7536}"/>
    <cellStyle name="Accent1 2" xfId="95" xr:uid="{C86761BA-A045-4883-9518-43249008742C}"/>
    <cellStyle name="Accent1_Pn283_13_klima_petek_zavod_svetega_stanislava_pozar_video_ip_kontpristopa_spica" xfId="96" xr:uid="{C2D737BB-D387-471D-9047-5BF85FA12FF2}"/>
    <cellStyle name="Accent2" xfId="97" xr:uid="{F68FF781-57AF-41A3-B195-79BB5CE003A5}"/>
    <cellStyle name="Accent2 2" xfId="98" xr:uid="{0525A254-29E9-4DDE-9004-D6796F192974}"/>
    <cellStyle name="Accent2_Pn283_13_klima_petek_zavod_svetega_stanislava_pozar_video_ip_kontpristopa_spica" xfId="99" xr:uid="{C9F7C8DB-E442-4763-84D9-7F9578EEC85F}"/>
    <cellStyle name="Accent3" xfId="100" xr:uid="{45203365-F626-4CF2-A124-C6ABD3C6206A}"/>
    <cellStyle name="Accent3 2" xfId="101" xr:uid="{498537BC-43F9-4150-AB0B-36E3989526A2}"/>
    <cellStyle name="Accent3_Pn283_13_klima_petek_zavod_svetega_stanislava_pozar_video_ip_kontpristopa_spica" xfId="102" xr:uid="{E7F6A555-1B7A-4C44-9DC7-28B6807CC1DC}"/>
    <cellStyle name="Accent4" xfId="103" xr:uid="{21B89190-645B-4B5B-8043-E544E30DD863}"/>
    <cellStyle name="Accent4 2" xfId="104" xr:uid="{4688ADB4-A305-4A8C-8EF0-C5E8204F05C3}"/>
    <cellStyle name="Accent4_Pn283_13_klima_petek_zavod_svetega_stanislava_pozar_video_ip_kontpristopa_spica" xfId="105" xr:uid="{1D64E959-9BD7-483A-8C11-5C9EBA96EB15}"/>
    <cellStyle name="Accent5" xfId="106" xr:uid="{64D77018-8CCB-4A3D-9B0F-47301EC8E5A5}"/>
    <cellStyle name="Accent5 2" xfId="107" xr:uid="{89F1D81C-0506-4F08-8B53-8B094CC0AAA8}"/>
    <cellStyle name="Accent6" xfId="108" xr:uid="{886388C1-5862-4A09-91D1-B88712CFBF72}"/>
    <cellStyle name="Accent6 2" xfId="109" xr:uid="{780F780F-4C11-438D-AAE8-04FBCBEF0C83}"/>
    <cellStyle name="Accent6_Pn283_13_klima_petek_zavod_svetega_stanislava_pozar_video_ip_kontpristopa_spica" xfId="110" xr:uid="{66A68ABF-0497-4E9F-ACDF-74075FA9FB41}"/>
    <cellStyle name="Bad" xfId="111" xr:uid="{80FCA887-5FCF-4C9A-81ED-504C02A8DACA}"/>
    <cellStyle name="Bad 2" xfId="112" xr:uid="{8F92D37A-93C1-4869-A502-F60978B51D09}"/>
    <cellStyle name="Bad_Pn283_13_klima_petek_zavod_svetega_stanislava_pozar_video_ip_kontpristopa_spica" xfId="113" xr:uid="{8D29862F-A5AB-401E-9E94-428B8A743A64}"/>
    <cellStyle name="Calculation" xfId="114" xr:uid="{AA0BF649-2C31-44F4-BC0E-D8D0EF638B7D}"/>
    <cellStyle name="Calculation 2" xfId="115" xr:uid="{A574E8BA-301C-4887-A339-04AD3911D14F}"/>
    <cellStyle name="Calculation_Pn283_13_klima_petek_zavod_svetega_stanislava_pozar_video_ip_kontpristopa_spica" xfId="116" xr:uid="{24E5774D-50DD-4375-A4B9-BCFA4D39EA53}"/>
    <cellStyle name="Check Cell" xfId="117" xr:uid="{FCEF101A-AD6E-4A80-B7C0-78D865C206DE}"/>
    <cellStyle name="Check Cell 2" xfId="118" xr:uid="{8939437C-3DFB-4295-888E-E6619667C5F4}"/>
    <cellStyle name="Check Cell_Pn283_13_klima_petek_zavod_svetega_stanislava_pozar_video_ip_kontpristopa_spica" xfId="119" xr:uid="{40935E4A-704B-44D9-9C63-A1F5C34EA059}"/>
    <cellStyle name="Currency 2" xfId="120" xr:uid="{C02A97C3-636D-4333-AC49-86841C8A40FA}"/>
    <cellStyle name="Currency 2 2" xfId="121" xr:uid="{18842DE6-6C4B-4B0B-9FCD-85B5F309597D}"/>
    <cellStyle name="Currency 2 2 2" xfId="122" xr:uid="{8165078D-B092-4D08-AB94-220E97C94A0E}"/>
    <cellStyle name="Currency 2 2 3" xfId="123" xr:uid="{6D6D24BF-D776-4B70-9D52-140BFC10F9BC}"/>
    <cellStyle name="Currency 2 3" xfId="124" xr:uid="{3AC07E36-63C1-464C-8EEA-C0A179CB7CBF}"/>
    <cellStyle name="Currency 2 3 2" xfId="125" xr:uid="{36165A65-CA52-4CCE-A17B-9CCCBF73F8FA}"/>
    <cellStyle name="Currency 2 3 3" xfId="126" xr:uid="{81EDECF3-225A-4937-B6C1-1534EB4E0A76}"/>
    <cellStyle name="Currency 2 4" xfId="127" xr:uid="{D1B92C50-5251-4F0A-9A0F-80855500FEB8}"/>
    <cellStyle name="Currency 2 5" xfId="128" xr:uid="{926DBD1A-0A17-4542-9085-034140D5AADE}"/>
    <cellStyle name="Currency 3" xfId="3" xr:uid="{00000000-0005-0000-0000-000000000000}"/>
    <cellStyle name="Dobro 2" xfId="130" xr:uid="{B7DDFE5B-84D0-4A1A-933E-B34094D11AD3}"/>
    <cellStyle name="Dobro 3" xfId="129" xr:uid="{D7B2A8DC-0532-47EB-9486-15A2C3CD26B9}"/>
    <cellStyle name="Element-delo" xfId="131" xr:uid="{A65CAA73-A3E8-4DFB-905A-E89FCE06BDEB}"/>
    <cellStyle name="Euro" xfId="132" xr:uid="{115ADE39-0B8A-43F3-87AB-8D0FF20AE48C}"/>
    <cellStyle name="Explanatory Text" xfId="133" xr:uid="{22AED7B2-DA0B-439F-BD3D-AB0FB374FE43}"/>
    <cellStyle name="Explanatory Text 2" xfId="134" xr:uid="{796B0784-D645-42F8-940D-54FC138D5D84}"/>
    <cellStyle name="Good 2" xfId="135" xr:uid="{4429269C-136B-4091-A22B-0A9D1EECC1FF}"/>
    <cellStyle name="Heading 1" xfId="136" xr:uid="{96699CC7-14F2-4290-8DA6-7149634B7F73}"/>
    <cellStyle name="Heading 1 2" xfId="137" xr:uid="{C7150DC7-2B8D-43C4-953A-0AC35B1C30DC}"/>
    <cellStyle name="Heading 1_Pn283_13_klima_petek_zavod_svetega_stanislava_pozar_video_ip_kontpristopa_spica" xfId="138" xr:uid="{8078888D-43F4-4936-8CC4-0B9920542B70}"/>
    <cellStyle name="Heading 2" xfId="139" xr:uid="{AEB0173B-3E67-4FEB-A70A-B7F29CADB8B9}"/>
    <cellStyle name="Heading 2 2" xfId="140" xr:uid="{24322E30-BFBA-434C-A848-78FDC5F990EC}"/>
    <cellStyle name="Heading 2_Pn283_13_klima_petek_zavod_svetega_stanislava_pozar_video_ip_kontpristopa_spica" xfId="141" xr:uid="{A91E375E-554B-4F89-85DC-A38D58085237}"/>
    <cellStyle name="Heading 3" xfId="142" xr:uid="{2E5FE893-4B69-4885-80B1-AF01FEC880F0}"/>
    <cellStyle name="Heading 3 2" xfId="143" xr:uid="{43A09076-E1B6-4C88-8D0B-FF227122FBC3}"/>
    <cellStyle name="Heading 3_Pn283_13_klima_petek_zavod_svetega_stanislava_pozar_video_ip_kontpristopa_spica" xfId="144" xr:uid="{87722B68-373A-4242-B2D6-D7E64D77FE60}"/>
    <cellStyle name="Heading 4" xfId="145" xr:uid="{C2D22392-B75C-4011-B688-542589C29CF4}"/>
    <cellStyle name="Heading 4 2" xfId="146" xr:uid="{2ABED420-7C0C-47DE-93BB-E00A177A37E9}"/>
    <cellStyle name="Heading 4_Pn283_13_klima_petek_zavod_svetega_stanislava_pozar_video_ip_kontpristopa_spica" xfId="147" xr:uid="{70D8FDAD-171C-4561-BA1A-24CD97CDC12A}"/>
    <cellStyle name="Hiperpovezava 2" xfId="346" xr:uid="{A5F87F96-EB84-409A-933B-4E4F795414A6}"/>
    <cellStyle name="Input" xfId="148" xr:uid="{A0928C61-490B-4861-8B3D-E29D465C78FA}"/>
    <cellStyle name="Input 2" xfId="149" xr:uid="{050259B9-98CE-4277-A325-527CAD6D1E9A}"/>
    <cellStyle name="Input_Pn283_13_klima_petek_zavod_svetega_stanislava_pozar_video_ip_kontpristopa_spica" xfId="150" xr:uid="{851D6D09-D57D-49DD-A330-47BC93B3F4D7}"/>
    <cellStyle name="Izhod 2" xfId="152" xr:uid="{C14F4613-E9DA-4FFA-85DA-3159B1294D5F}"/>
    <cellStyle name="Izhod 3" xfId="151" xr:uid="{FA377125-4FA2-451E-9AAD-0B03AA9444CB}"/>
    <cellStyle name="ĹëČ­ [0]_laroux" xfId="153" xr:uid="{CFBD9CAF-F290-4E57-A98B-025947823255}"/>
    <cellStyle name="ĹëČ­_laroux" xfId="154" xr:uid="{8E0FD5DF-8ACA-4D71-8129-0017EA991623}"/>
    <cellStyle name="Linked Cell" xfId="155" xr:uid="{42EA1063-F608-4F0F-A510-4FBE4466282D}"/>
    <cellStyle name="Linked Cell 2" xfId="156" xr:uid="{CDACD09F-DCE0-4B38-B886-2776C386305A}"/>
    <cellStyle name="Linked Cell_Pn283_13_klima_petek_zavod_svetega_stanislava_pozar_video_ip_kontpristopa_spica" xfId="157" xr:uid="{993F36AA-08BE-4F9B-8286-E6FAB5E29500}"/>
    <cellStyle name="model" xfId="158" xr:uid="{30E0D20B-6BC3-4115-B50B-E048EFD8EA1E}"/>
    <cellStyle name="Naslov 1 2" xfId="160" xr:uid="{B2391D64-2857-403D-ACD7-AF9E005E0820}"/>
    <cellStyle name="Naslov 2 2" xfId="161" xr:uid="{9AADB06D-310E-44FA-BEF6-5F0C7EAFEAB1}"/>
    <cellStyle name="Naslov 3 2" xfId="162" xr:uid="{03E14714-A213-42C4-819B-746861505781}"/>
    <cellStyle name="Naslov 4 2" xfId="163" xr:uid="{799286B8-F627-4ACF-BC52-F16CAF248877}"/>
    <cellStyle name="Naslov 5" xfId="164" xr:uid="{38FC3D66-C5C7-49A7-A221-2ACE1B98AD04}"/>
    <cellStyle name="Naslov 6" xfId="159" xr:uid="{6C64D1BD-804F-4B62-A9ED-BF0B900B7648}"/>
    <cellStyle name="Navadno 10" xfId="165" xr:uid="{B4A81997-F546-4F51-9E03-2503D8C00435}"/>
    <cellStyle name="Navadno 10 2" xfId="347" xr:uid="{A69E77BF-C3D6-4460-A1FD-4F7F19AA91C1}"/>
    <cellStyle name="Navadno 11" xfId="11" xr:uid="{6D33A679-7D76-4443-B8F8-73BBF86E3E0C}"/>
    <cellStyle name="Navadno 2" xfId="166" xr:uid="{8B5AD559-54B6-4920-B975-FA9E77E02809}"/>
    <cellStyle name="Navadno 2 2" xfId="167" xr:uid="{DA35FD6B-57B5-4286-AD9C-9B8A5733BB67}"/>
    <cellStyle name="Navadno 2 2 2" xfId="168" xr:uid="{5D0375B1-84CE-4977-A063-9B207CA9550D}"/>
    <cellStyle name="Navadno 2 2 2 2" xfId="169" xr:uid="{87D58B6A-8492-4D8D-B4D4-C54852CD17DA}"/>
    <cellStyle name="Navadno 2 2 2 2 2" xfId="12" xr:uid="{84734469-D179-4E2F-A7E7-3FAB3765D1B2}"/>
    <cellStyle name="Navadno 2 2 2 3" xfId="14" xr:uid="{14AFC3BF-9882-446D-9D5F-361FD15E391A}"/>
    <cellStyle name="Navadno 2 2 3" xfId="170" xr:uid="{D1805588-7CF0-4B46-96A5-4E90D09FF6C6}"/>
    <cellStyle name="Navadno 2 2 4" xfId="171" xr:uid="{23F4396A-FE37-45BC-9FD5-617E5EAD168F}"/>
    <cellStyle name="Navadno 2 3" xfId="172" xr:uid="{832DF734-543B-4526-840A-1DC1FDC68475}"/>
    <cellStyle name="Navadno 2 3 2" xfId="173" xr:uid="{FE2EC286-D3AB-4F7C-BFA9-3BF4B350857D}"/>
    <cellStyle name="Navadno 2 3 3" xfId="174" xr:uid="{F408068C-4910-4074-96D9-E35CE5CA775B}"/>
    <cellStyle name="Navadno 2 4" xfId="175" xr:uid="{D5001768-81BB-4441-A00D-E842179EAA0D}"/>
    <cellStyle name="Navadno 2 5" xfId="176" xr:uid="{0AF31D44-C1A4-469D-8B25-CF6F020BB00E}"/>
    <cellStyle name="Navadno 2 6" xfId="348" xr:uid="{855B89B4-DD7C-451B-BD1F-AD3E1C98E711}"/>
    <cellStyle name="Navadno 2_Pn134_14_elektro_studio_osnovna_sola_in_vrtec_zagradec_pozar_sos_plin_vlom_video_ip_registracija" xfId="177" xr:uid="{4F5A9324-C4AB-4028-9BAA-87BEC6D59874}"/>
    <cellStyle name="Navadno 20" xfId="349" xr:uid="{972413F8-6E2B-4DE1-A135-EE370E03B6B6}"/>
    <cellStyle name="Navadno 25" xfId="178" xr:uid="{A3A9ECB8-2FD7-4F33-AA15-5959F17375D6}"/>
    <cellStyle name="Navadno 25 2" xfId="179" xr:uid="{57301C7C-2223-42AF-9825-453C3E958091}"/>
    <cellStyle name="Navadno 25 3" xfId="180" xr:uid="{FFC1ADD3-187A-48F3-9E9B-EA811DDE5452}"/>
    <cellStyle name="Navadno 3" xfId="181" xr:uid="{CF04B548-DA52-4723-8E12-0E28DBE71BF0}"/>
    <cellStyle name="Navadno 3 2" xfId="182" xr:uid="{A1DBD81E-034B-4B4E-A312-6464A8D6DD7C}"/>
    <cellStyle name="Navadno 3 3" xfId="183" xr:uid="{7F746988-9E7B-4930-AB04-E95B9CEA7A07}"/>
    <cellStyle name="Navadno 3 4" xfId="184" xr:uid="{67977449-6B1A-4669-8380-8288735F4495}"/>
    <cellStyle name="Navadno 4" xfId="185" xr:uid="{4CF0C021-D7C2-46B0-8BB7-38FA3ECE375F}"/>
    <cellStyle name="Navadno 4 2" xfId="186" xr:uid="{03BA750C-95C6-4DED-A4AB-A405D5F019BA}"/>
    <cellStyle name="Navadno 4 2 2" xfId="187" xr:uid="{3D3C33E9-4C71-4796-8FC7-05E3C77E407B}"/>
    <cellStyle name="Navadno 4 2 3" xfId="188" xr:uid="{E5EF7F43-FDA4-42AC-8103-0591EADF1174}"/>
    <cellStyle name="Navadno 4 3" xfId="189" xr:uid="{F0CAD250-D0BC-44F7-96A5-A342FF76AEBC}"/>
    <cellStyle name="Navadno 4 4" xfId="190" xr:uid="{9257B14D-1CCC-4423-A0EE-36CE00CD2AFD}"/>
    <cellStyle name="Navadno 4 4 2" xfId="191" xr:uid="{00DB1A51-F8CE-4A79-98BE-980579AEE225}"/>
    <cellStyle name="Navadno 4 5" xfId="192" xr:uid="{433A37D3-3CC1-4B49-A4D2-5AF5FA64FC3E}"/>
    <cellStyle name="Navadno 5" xfId="193" xr:uid="{19CDF64C-6846-42E9-AD63-20CC4B3F284A}"/>
    <cellStyle name="Navadno 6" xfId="9" xr:uid="{1FEBA70E-1068-4C26-8391-5A55A8B2F640}"/>
    <cellStyle name="Navadno 6 2" xfId="195" xr:uid="{71C5A8A9-CBFF-4E42-BB02-FE56BA4B8372}"/>
    <cellStyle name="Navadno 6 3" xfId="194" xr:uid="{7CC4BF5F-E775-4D88-9FA4-8BE32EDF75D2}"/>
    <cellStyle name="Navadno 7" xfId="196" xr:uid="{40C96B49-21FC-460E-AD42-5871487266A9}"/>
    <cellStyle name="Navadno 7 2" xfId="197" xr:uid="{B92734F4-AC60-40B0-8CE7-053CAE21808E}"/>
    <cellStyle name="Navadno 7 2 2" xfId="198" xr:uid="{D24C597F-BAE0-4C3E-9B98-48D9176941A0}"/>
    <cellStyle name="Navadno 7 2 2 2" xfId="4" xr:uid="{F0D91CF9-DDCE-4827-9E93-1E977EE51F16}"/>
    <cellStyle name="Navadno 7 2 3" xfId="199" xr:uid="{FAC86DBC-4E74-4573-9DEA-EE9BCB7DA91A}"/>
    <cellStyle name="Navadno 7 3" xfId="200" xr:uid="{4104FB19-8867-4839-9F2C-ACFCA4BEB18B}"/>
    <cellStyle name="Navadno 7 4" xfId="201" xr:uid="{9C4D067A-8FDB-407F-9410-3BE4A0390519}"/>
    <cellStyle name="Navadno 8" xfId="202" xr:uid="{FBA9694A-D170-4124-9FB3-0D9C55B5642A}"/>
    <cellStyle name="Navadno 9" xfId="203" xr:uid="{4F645F5D-3F19-44A5-9429-3FD46442EE71}"/>
    <cellStyle name="Neutral" xfId="204" xr:uid="{C8FD7F55-051A-49D5-B42A-3273DA8326BE}"/>
    <cellStyle name="Neutral 2" xfId="205" xr:uid="{2FF433B2-7AFF-4A90-BF24-0716A5F05A9E}"/>
    <cellStyle name="Neutral_Pn283_13_klima_petek_zavod_svetega_stanislava_pozar_video_ip_kontpristopa_spica" xfId="206" xr:uid="{E230AD74-AEAD-4FA2-AEDD-0359619040C1}"/>
    <cellStyle name="Nevtralno 2" xfId="207" xr:uid="{FA09EF4B-688E-4D6B-AE14-37206F78FE74}"/>
    <cellStyle name="Normal" xfId="0" builtinId="0"/>
    <cellStyle name="Normal 2" xfId="208" xr:uid="{3BD95CEE-9891-4BF4-9297-5BD37DEE16B3}"/>
    <cellStyle name="normal 2 10" xfId="209" xr:uid="{011AC961-9F26-4006-AB6A-D010F4C94AE9}"/>
    <cellStyle name="Normal 2 11" xfId="210" xr:uid="{2CE494F0-44DB-4B81-82B6-9024DF5B90F9}"/>
    <cellStyle name="Normal 2 11 2" xfId="211" xr:uid="{CFF37A76-1A71-40E7-9927-90F451ECC462}"/>
    <cellStyle name="Normal 2 12" xfId="212" xr:uid="{3D34211C-56D5-4EBE-BECF-5A5583128669}"/>
    <cellStyle name="Normal 2 13" xfId="213" xr:uid="{7C152629-C644-44DD-AB89-DEFD90D67C75}"/>
    <cellStyle name="Normal 2 14" xfId="214" xr:uid="{40504DAE-7A9C-4E2D-A58A-3FB6F6339CB4}"/>
    <cellStyle name="Normal 2 15" xfId="215" xr:uid="{FD73B78E-1189-48D8-89FF-746D0127D4BA}"/>
    <cellStyle name="Normal 2 16" xfId="216" xr:uid="{CC6AC877-177D-4B03-BEE5-2F1C71AC373C}"/>
    <cellStyle name="Normal 2 17" xfId="217" xr:uid="{5E6EC59A-9739-4EDF-B322-E560280BF152}"/>
    <cellStyle name="Normal 2 18" xfId="218" xr:uid="{79A69674-7B5A-4E43-B312-3932AF447479}"/>
    <cellStyle name="Normal 2 19" xfId="219" xr:uid="{A4579F63-75BB-4117-9D69-0044951E27AC}"/>
    <cellStyle name="Normal 2 2" xfId="220" xr:uid="{709A295C-7ED3-4BEA-B331-61544E5939E3}"/>
    <cellStyle name="Normal 2 2 2" xfId="221" xr:uid="{AB9D455A-2165-48DF-B20C-8092D6FF3514}"/>
    <cellStyle name="Normal 2 2 2 2" xfId="8" xr:uid="{72DD6669-1D95-431A-B4D5-21625A57DF0F}"/>
    <cellStyle name="Normal 2 2 3" xfId="222" xr:uid="{CB0BF03F-F9D0-44BA-A3CC-2D4A4F6EE05C}"/>
    <cellStyle name="Normal 2 20" xfId="223" xr:uid="{57A5BCE3-12E3-4173-8C0C-8C4C6A085E58}"/>
    <cellStyle name="Normal 2 21" xfId="224" xr:uid="{D9B4C5DB-F8C3-4D69-818D-9F958AE07E28}"/>
    <cellStyle name="Normal 2 22" xfId="13" xr:uid="{0BC7C8EA-0E55-4682-8C42-A513CDDADB90}"/>
    <cellStyle name="normal 2 3" xfId="225" xr:uid="{223AFCA6-8DC4-4166-AA58-3B1D1C6F83B9}"/>
    <cellStyle name="normal 2 4" xfId="226" xr:uid="{AA35EEF3-079A-4404-B577-AD25925DCE84}"/>
    <cellStyle name="normal 2 5" xfId="227" xr:uid="{BD705704-DEF9-4F80-952B-E13EFB960EC9}"/>
    <cellStyle name="Normal 2 6" xfId="228" xr:uid="{C44B8454-7DEA-4387-ABEE-8A952FA75A0B}"/>
    <cellStyle name="normal 2 7" xfId="229" xr:uid="{080813A1-1DA5-4511-B77E-BC6B068F01AD}"/>
    <cellStyle name="normal 2 8" xfId="230" xr:uid="{0D3A4A96-1734-41C8-9554-3C5B3F2FEE9A}"/>
    <cellStyle name="normal 2 9" xfId="231" xr:uid="{CA512655-F400-4215-B007-FE929C43A273}"/>
    <cellStyle name="Normal 2_Pn000_12_gorenje_surovina_ip_video" xfId="232" xr:uid="{B134EA90-3CF0-46E0-BC68-DC96EE438612}"/>
    <cellStyle name="Normal 3" xfId="233" xr:uid="{A827C89E-0066-4000-A04D-C21724426A00}"/>
    <cellStyle name="Normal 3 2" xfId="234" xr:uid="{3382EA1B-87D9-42A7-9DBB-95B56FF0DFE6}"/>
    <cellStyle name="Normal 3 2 2" xfId="235" xr:uid="{D2127BB5-DFB3-4013-B0A5-F121A124AB99}"/>
    <cellStyle name="Normal 3 2 3" xfId="236" xr:uid="{C5225719-7F58-456A-9D03-DD6E8D04F1B0}"/>
    <cellStyle name="Normal 3 3" xfId="237" xr:uid="{871422EB-AB2F-4C52-AFC1-237439A57E05}"/>
    <cellStyle name="Normal 3 3 2" xfId="238" xr:uid="{50A6433B-1F50-4261-861D-B3088F023271}"/>
    <cellStyle name="Normal 3 3 3" xfId="239" xr:uid="{FBD99B81-45B3-474F-A859-37D61AEABCFE}"/>
    <cellStyle name="Normal 3 4" xfId="240" xr:uid="{4C6BCDF6-2507-46A4-9073-642C80DB38C2}"/>
    <cellStyle name="Normal 3 5" xfId="241" xr:uid="{85746EA6-6FCC-4C12-AA80-7425A3F9870A}"/>
    <cellStyle name="Normal 3 6" xfId="350" xr:uid="{A3E41FC2-4F53-4B87-ABD7-79C9E455E6F3}"/>
    <cellStyle name="Normal 3_Pn134_14_elektro_studio_osnovna_sola_in_vrtec_zagradec_pozar_sos_plin_vlom_video_ip_registracija" xfId="242" xr:uid="{DCB55741-23AC-40B1-BA72-0751CE6716F3}"/>
    <cellStyle name="Normal 4" xfId="6" xr:uid="{5A63B5B7-CD2D-442F-A612-68E520151CB1}"/>
    <cellStyle name="Normal 7" xfId="243" xr:uid="{978A8457-1441-44CE-A72A-E46FDB1F6A7C}"/>
    <cellStyle name="Note" xfId="244" xr:uid="{A1AD44C4-4FAD-46C1-A61A-554FF38619BC}"/>
    <cellStyle name="Note 2" xfId="245" xr:uid="{96467060-04EC-4B11-923A-96D282135A80}"/>
    <cellStyle name="Note 2 2" xfId="246" xr:uid="{98232A98-CE46-4361-80CD-3304BB0D7011}"/>
    <cellStyle name="Note 2 3" xfId="247" xr:uid="{ED3F8941-4574-444E-A865-ABA927FCF6E4}"/>
    <cellStyle name="Note 3" xfId="248" xr:uid="{C9BC4E1D-3204-4F4D-8E4F-760611231580}"/>
    <cellStyle name="Note_Pn283_13_klima_petek_zavod_svetega_stanislava_pozar_video_ip_kontpristopa_spica" xfId="249" xr:uid="{A7902A69-3699-4F4B-A0A3-4301C5BF7433}"/>
    <cellStyle name="novi model" xfId="250" xr:uid="{71B2155B-1F7C-4177-B745-37F87827BFD6}"/>
    <cellStyle name="opis" xfId="251" xr:uid="{CCEA5C5F-BED0-4D29-A39A-3A391FA3F716}"/>
    <cellStyle name="Opomba 2" xfId="252" xr:uid="{76E50375-2D4B-468A-9C8D-B50DF166F9BA}"/>
    <cellStyle name="Opomba 2 2" xfId="253" xr:uid="{1D927E62-9BB3-4F84-A562-EF895B8A8D64}"/>
    <cellStyle name="Opomba 2 2 2" xfId="254" xr:uid="{33444883-D5A8-4F31-AE29-1ED5461A0AAC}"/>
    <cellStyle name="Opomba 2 2 3" xfId="255" xr:uid="{B4C2EA25-2309-4BC2-88C6-EDD57D905569}"/>
    <cellStyle name="Opomba 2 3" xfId="256" xr:uid="{1321BD98-A0E4-4DF9-AC13-3EC526E8C284}"/>
    <cellStyle name="Opomba 2 4" xfId="257" xr:uid="{AB988C76-1F02-46E0-A361-1379E159F716}"/>
    <cellStyle name="Opomba 2_Pn293_13_klima_petek_elpro_dvorana_pozar_plin_vlom_video" xfId="258" xr:uid="{A7D8202E-981D-4B45-9B84-CDC9250DF6D0}"/>
    <cellStyle name="Opomba 3" xfId="259" xr:uid="{1541FF11-E5A2-417A-9018-475D3D73B0DC}"/>
    <cellStyle name="Opomba 3 2" xfId="260" xr:uid="{3CED7898-2024-4AC0-BF11-BF367205A940}"/>
    <cellStyle name="Opomba 3 2 2" xfId="261" xr:uid="{8913F619-1CA5-45B6-B9E8-DEEF20BC9519}"/>
    <cellStyle name="Opomba 3 2 3" xfId="262" xr:uid="{7DC1B41C-C29C-400F-AB20-7D2C74D331AD}"/>
    <cellStyle name="Opomba 3 3" xfId="263" xr:uid="{7E075A6C-4BCD-45E2-B0C7-5A7BF4DA95DD}"/>
    <cellStyle name="Opomba 3 4" xfId="264" xr:uid="{DD10C431-721D-4D5C-84E0-1FB181AAC368}"/>
    <cellStyle name="Opomba 3_Pn293_13_klima_petek_elpro_dvorana_pozar_plin_vlom_video" xfId="265" xr:uid="{2B17C5F2-6F78-4D39-A369-C08EF061DD7B}"/>
    <cellStyle name="Opomba 4" xfId="266" xr:uid="{07FB4FF9-C04A-49AA-9C8D-5A06032DD9C5}"/>
    <cellStyle name="Opomba 4 2" xfId="267" xr:uid="{173BA170-68DB-481B-85E9-21EF5D75DB7C}"/>
    <cellStyle name="Opomba 4 3" xfId="268" xr:uid="{AF589C94-F1E5-473A-BB15-6D913B37E3B5}"/>
    <cellStyle name="Opomba 5" xfId="269" xr:uid="{31372ACF-F2ED-466C-A90E-F1EA45E6EE77}"/>
    <cellStyle name="Opomba 5 2" xfId="270" xr:uid="{82805C8D-4FF0-41BA-995D-B92A4292298A}"/>
    <cellStyle name="Opomba 6" xfId="271" xr:uid="{3660E4F4-CC24-4E2B-8A48-497D1E9B7097}"/>
    <cellStyle name="Opomba 6 2" xfId="272" xr:uid="{812D59B6-039D-45EA-9CFC-0FEB7FAE753A}"/>
    <cellStyle name="Opomba 7" xfId="273" xr:uid="{24B3AA3B-5D61-47D0-915B-A9D0613FAA44}"/>
    <cellStyle name="Opomba 7 2" xfId="274" xr:uid="{6EED8976-98BA-4C30-9DDF-8003AE55E5FF}"/>
    <cellStyle name="Opomba 8" xfId="275" xr:uid="{B7EA10A7-FFC6-4C5E-9FB0-00F119924F38}"/>
    <cellStyle name="Opomba 8 2" xfId="276" xr:uid="{925AB70F-C033-4905-9259-E7A502A8F8B5}"/>
    <cellStyle name="Opozorilo 2" xfId="278" xr:uid="{74F25FFD-50FB-4AE1-9AA4-452A1EFFF90D}"/>
    <cellStyle name="Opozorilo 3" xfId="277" xr:uid="{EE6F397D-91D0-45FE-AA26-931C67215E3B}"/>
    <cellStyle name="Output 2" xfId="279" xr:uid="{2DC74C66-F4C6-47A8-9FA5-A840413E94E7}"/>
    <cellStyle name="Pojasnjevalno besedilo 2" xfId="280" xr:uid="{A1672097-C0E4-4229-A725-3E079E5C383A}"/>
    <cellStyle name="Popis Evo" xfId="1" xr:uid="{00000000-0005-0000-0000-000003000000}"/>
    <cellStyle name="Poudarek1 2" xfId="281" xr:uid="{6C3DFCBC-A013-4A90-83D5-ECF3B524EDE6}"/>
    <cellStyle name="Poudarek2 2" xfId="282" xr:uid="{DCCD48DF-8B37-46C4-9C15-E742B5B65CBD}"/>
    <cellStyle name="Poudarek3 2" xfId="283" xr:uid="{EAA33F41-4B39-4B3B-9EA3-255E3FEB7D8C}"/>
    <cellStyle name="Poudarek4 2" xfId="284" xr:uid="{D8E83CBC-0894-409A-A859-C7C24E0DA1E4}"/>
    <cellStyle name="Poudarek5 2" xfId="285" xr:uid="{651CC701-2B2C-4EBB-BD45-A3F3755A307D}"/>
    <cellStyle name="Poudarek6 2" xfId="286" xr:uid="{272C5CF8-2AFE-4402-AC5A-471FF400EA57}"/>
    <cellStyle name="Povezana celica 2" xfId="287" xr:uid="{A11F9E16-AFAA-478C-A243-ACE2A0ECD6FC}"/>
    <cellStyle name="Preveri celico 2" xfId="288" xr:uid="{9BBC97BB-86CF-4DF7-B2B2-35E9FE08F2C3}"/>
    <cellStyle name="Računanje 2" xfId="289" xr:uid="{D28CA1A3-5E1C-48CC-AB81-0F14862B4D89}"/>
    <cellStyle name="S8 2" xfId="290" xr:uid="{A9478F54-5383-465E-9C50-85CCA50BE18F}"/>
    <cellStyle name="Slabo 2" xfId="291" xr:uid="{A7AD60A3-084C-4AEF-B29C-E5EE05219F3E}"/>
    <cellStyle name="Slog 1" xfId="5" xr:uid="{EC20CED8-744C-4DDC-AA16-4CC022F9EBD6}"/>
    <cellStyle name="Slog 1 2" xfId="292" xr:uid="{92A9D6EF-E26F-46AB-B79F-D2B8BAD79A1E}"/>
    <cellStyle name="Slog 1 3" xfId="351" xr:uid="{49C3B186-E8EF-453C-83E4-8FA0AA76329E}"/>
    <cellStyle name="Standard_Tabelle1" xfId="293" xr:uid="{ECFB0444-77B6-423A-AC36-B1CE5F21DBCC}"/>
    <cellStyle name="Style 1" xfId="7" xr:uid="{3FF2CB7E-E22D-4BBD-86E8-CA2760A2251C}"/>
    <cellStyle name="Title 2" xfId="294" xr:uid="{5823F65C-E057-4478-956D-B4F9CE6D821C}"/>
    <cellStyle name="Total" xfId="295" xr:uid="{AA98EDC9-5563-4701-91F9-5E77AF517C88}"/>
    <cellStyle name="Total 2" xfId="296" xr:uid="{D3DDC657-D149-43F0-A9B1-82BB75B427C5}"/>
    <cellStyle name="Total_Pn283_13_klima_petek_zavod_svetega_stanislava_pozar_video_ip_kontpristopa_spica" xfId="297" xr:uid="{070AB7FF-A268-46CA-B7BC-81008AA4391E}"/>
    <cellStyle name="Valuta 10" xfId="298" xr:uid="{C4DCA5C1-FC23-4BBC-82AD-D25553FD123E}"/>
    <cellStyle name="Valuta 11" xfId="299" xr:uid="{F6B2DD63-4BA6-4BE3-AED4-781BAFECDCBC}"/>
    <cellStyle name="Valuta 12" xfId="300" xr:uid="{F63C7A10-64B0-4C26-80C9-F3BD27F17F7C}"/>
    <cellStyle name="Valuta 13" xfId="301" xr:uid="{D34B5915-5BAE-4150-B618-5C0D70A47529}"/>
    <cellStyle name="Valuta 14" xfId="302" xr:uid="{695E9511-BD12-40F1-8C21-A9678D9AD5DA}"/>
    <cellStyle name="Valuta 15" xfId="303" xr:uid="{BF8F2E10-037D-40D7-A3C4-FEA1B7EF9B19}"/>
    <cellStyle name="Valuta 16" xfId="304" xr:uid="{60D4FA53-9832-437E-A234-61BF634035F6}"/>
    <cellStyle name="Valuta 17" xfId="305" xr:uid="{107D1DFC-8631-48A5-8D62-8A81BC8F7D0D}"/>
    <cellStyle name="Valuta 18" xfId="306" xr:uid="{0245D6B5-5078-4CA0-9BE0-6C55D51188AA}"/>
    <cellStyle name="Valuta 19" xfId="307" xr:uid="{DB846EDD-B79F-4FAE-B282-5AF481E6325E}"/>
    <cellStyle name="Valuta 2" xfId="308" xr:uid="{9276D4FE-88D4-4CD0-BBEF-EB5AB8DF9387}"/>
    <cellStyle name="Valuta 2 2" xfId="309" xr:uid="{592FE63B-1704-4165-8751-E5E062D2E62A}"/>
    <cellStyle name="Valuta 2 2 2" xfId="310" xr:uid="{D8B6DC30-CB3E-44E6-AA42-4FC0499E998F}"/>
    <cellStyle name="Valuta 2 2 2 2" xfId="10" xr:uid="{F3C2648E-AACB-402D-BB3D-46457A90AE96}"/>
    <cellStyle name="Valuta 2 2 3" xfId="311" xr:uid="{20AEB1AF-3F7D-4F2C-8A6E-D80BD1D6BBF8}"/>
    <cellStyle name="Valuta 2 3" xfId="312" xr:uid="{C060B62C-9382-4A72-938E-B7892B4366F8}"/>
    <cellStyle name="Valuta 2 3 2" xfId="313" xr:uid="{984669DE-023B-4669-9C6E-E38577198413}"/>
    <cellStyle name="Valuta 2 3 3" xfId="314" xr:uid="{EDC15530-EB4B-4E99-87F9-D338ACD7C101}"/>
    <cellStyle name="Valuta 2 4" xfId="315" xr:uid="{03D3DAA7-091C-4E63-A261-67D40382195A}"/>
    <cellStyle name="Valuta 2 5" xfId="316" xr:uid="{392DA2C7-0546-4E5C-8BBF-26DA519EFDF7}"/>
    <cellStyle name="Valuta 2 6" xfId="317" xr:uid="{B4BD2F69-F4D0-465C-8B1A-763D56522866}"/>
    <cellStyle name="Valuta 2 7" xfId="352" xr:uid="{8003689B-C6AD-4F11-9978-25E282D3A117}"/>
    <cellStyle name="Valuta 20" xfId="318" xr:uid="{5855552F-1D7A-464C-BD73-027299C51FCE}"/>
    <cellStyle name="Valuta 21" xfId="319" xr:uid="{A1833440-7416-43E1-9E43-B521DA399D54}"/>
    <cellStyle name="Valuta 22" xfId="320" xr:uid="{3EEB81E7-9F0D-4EF8-A852-C1219E456A0B}"/>
    <cellStyle name="Valuta 23" xfId="321" xr:uid="{5EE6C847-8A2D-4BF1-A84B-399FFD0D9C44}"/>
    <cellStyle name="Valuta 24" xfId="322" xr:uid="{3FD296E6-7B19-4A1F-9EB3-F5F1F3B84279}"/>
    <cellStyle name="Valuta 25" xfId="323" xr:uid="{C401BA6E-B0B4-4D3A-AAE5-864AA9A55475}"/>
    <cellStyle name="Valuta 26" xfId="324" xr:uid="{270F378E-AF8A-4FF0-AF5C-7EB2A9B68883}"/>
    <cellStyle name="Valuta 3" xfId="325" xr:uid="{D4D9F9DB-6623-4249-A79A-3AE98E765DF8}"/>
    <cellStyle name="Valuta 3 2" xfId="326" xr:uid="{7566FD8C-A7AB-4A56-8E87-6A62EC6EF412}"/>
    <cellStyle name="Valuta 3 2 2" xfId="327" xr:uid="{AB9D7304-F1DF-450E-9759-03E837E784B5}"/>
    <cellStyle name="Valuta 3 2 2 2" xfId="328" xr:uid="{45309C9D-5093-4CB3-B5C8-B6645105791C}"/>
    <cellStyle name="Valuta 3 3" xfId="329" xr:uid="{CC1F76C3-35F2-4BEE-837B-268E00F4C414}"/>
    <cellStyle name="Valuta 4" xfId="330" xr:uid="{BEE62742-CAEA-4FC6-8840-BCF69F936E61}"/>
    <cellStyle name="Valuta 4 2" xfId="331" xr:uid="{76E90BDB-C619-4AB6-A3DD-3831BB0AFA5B}"/>
    <cellStyle name="Valuta 4 2 2" xfId="332" xr:uid="{93F81861-BDE3-4FEB-8535-1FE0D1F807A1}"/>
    <cellStyle name="Valuta 4 2 3" xfId="333" xr:uid="{6CD81248-32EE-48D8-BFC8-68C0807FD4F6}"/>
    <cellStyle name="Valuta 4 3" xfId="334" xr:uid="{ED9451EB-EE08-4312-A07F-5F91271DEE29}"/>
    <cellStyle name="Valuta 5" xfId="335" xr:uid="{8F8AB7C2-30CE-4353-A6F2-584CA2134456}"/>
    <cellStyle name="Valuta 6" xfId="336" xr:uid="{B5BF0AC4-327D-4C0A-ADCF-2F56A33E0C76}"/>
    <cellStyle name="Valuta 7" xfId="337" xr:uid="{24E4D5D9-2A6D-467B-AADD-A2B023383F70}"/>
    <cellStyle name="Valuta 8" xfId="338" xr:uid="{356443F5-43FA-4CF9-AA3C-8BC2FD5F6962}"/>
    <cellStyle name="Valuta 9" xfId="339" xr:uid="{6643C135-2C92-410E-851A-C86682A5D2B9}"/>
    <cellStyle name="Vejica [0] 2" xfId="353" xr:uid="{713BC7D3-8C49-4767-AA93-3B3ED2FE627B}"/>
    <cellStyle name="Vejica 2" xfId="2" xr:uid="{00000000-0005-0000-0000-000004000000}"/>
    <cellStyle name="Vejica 2 2" xfId="341" xr:uid="{D82DBBEA-9308-45FC-8806-1CB51B08038D}"/>
    <cellStyle name="Vejica 2 3" xfId="342" xr:uid="{75DACD4C-E272-41D2-9F63-B52AA2AF4945}"/>
    <cellStyle name="Vejica 2 4" xfId="340" xr:uid="{43807B6E-8DCE-4F09-85F9-AE9CB3D4B483}"/>
    <cellStyle name="Vnos 2" xfId="343" xr:uid="{ECF4FF03-5A38-4DFA-BD52-3D67F76A0FC9}"/>
    <cellStyle name="Vsota 2" xfId="344" xr:uid="{97D33992-94FC-4699-A50C-9010FEBC6D67}"/>
    <cellStyle name="Warning Text 2" xfId="345" xr:uid="{706DA5D2-CD24-4384-A3D2-4A97FAA241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F7F3-D617-491E-A646-15375BC40C73}">
  <dimension ref="A1:M91"/>
  <sheetViews>
    <sheetView tabSelected="1" zoomScaleNormal="100" workbookViewId="0">
      <selection activeCell="G90" sqref="G90"/>
    </sheetView>
  </sheetViews>
  <sheetFormatPr defaultRowHeight="12.75"/>
  <cols>
    <col min="1" max="1" width="6.140625" style="9" customWidth="1"/>
    <col min="2" max="2" width="57.28515625" style="26" customWidth="1"/>
    <col min="3" max="3" width="5.42578125" style="27" customWidth="1"/>
    <col min="4" max="4" width="9" style="27" customWidth="1"/>
    <col min="5" max="5" width="16.42578125" style="28" customWidth="1"/>
    <col min="6" max="6" width="12.5703125" style="28" customWidth="1"/>
    <col min="7" max="7" width="26.7109375" style="8" customWidth="1"/>
    <col min="8" max="8" width="50.7109375" style="9" customWidth="1"/>
    <col min="9" max="256" width="9.140625" style="8"/>
    <col min="257" max="257" width="6.140625" style="8" customWidth="1"/>
    <col min="258" max="258" width="57.28515625" style="8" customWidth="1"/>
    <col min="259" max="259" width="5.42578125" style="8" customWidth="1"/>
    <col min="260" max="260" width="9" style="8" customWidth="1"/>
    <col min="261" max="261" width="16.42578125" style="8" customWidth="1"/>
    <col min="262" max="262" width="12.5703125" style="8" customWidth="1"/>
    <col min="263" max="263" width="26.7109375" style="8" customWidth="1"/>
    <col min="264" max="264" width="50.7109375" style="8" customWidth="1"/>
    <col min="265" max="512" width="9.140625" style="8"/>
    <col min="513" max="513" width="6.140625" style="8" customWidth="1"/>
    <col min="514" max="514" width="57.28515625" style="8" customWidth="1"/>
    <col min="515" max="515" width="5.42578125" style="8" customWidth="1"/>
    <col min="516" max="516" width="9" style="8" customWidth="1"/>
    <col min="517" max="517" width="16.42578125" style="8" customWidth="1"/>
    <col min="518" max="518" width="12.5703125" style="8" customWidth="1"/>
    <col min="519" max="519" width="26.7109375" style="8" customWidth="1"/>
    <col min="520" max="520" width="50.7109375" style="8" customWidth="1"/>
    <col min="521" max="768" width="9.140625" style="8"/>
    <col min="769" max="769" width="6.140625" style="8" customWidth="1"/>
    <col min="770" max="770" width="57.28515625" style="8" customWidth="1"/>
    <col min="771" max="771" width="5.42578125" style="8" customWidth="1"/>
    <col min="772" max="772" width="9" style="8" customWidth="1"/>
    <col min="773" max="773" width="16.42578125" style="8" customWidth="1"/>
    <col min="774" max="774" width="12.5703125" style="8" customWidth="1"/>
    <col min="775" max="775" width="26.7109375" style="8" customWidth="1"/>
    <col min="776" max="776" width="50.7109375" style="8" customWidth="1"/>
    <col min="777" max="1024" width="9.140625" style="8"/>
    <col min="1025" max="1025" width="6.140625" style="8" customWidth="1"/>
    <col min="1026" max="1026" width="57.28515625" style="8" customWidth="1"/>
    <col min="1027" max="1027" width="5.42578125" style="8" customWidth="1"/>
    <col min="1028" max="1028" width="9" style="8" customWidth="1"/>
    <col min="1029" max="1029" width="16.42578125" style="8" customWidth="1"/>
    <col min="1030" max="1030" width="12.5703125" style="8" customWidth="1"/>
    <col min="1031" max="1031" width="26.7109375" style="8" customWidth="1"/>
    <col min="1032" max="1032" width="50.7109375" style="8" customWidth="1"/>
    <col min="1033" max="1280" width="9.140625" style="8"/>
    <col min="1281" max="1281" width="6.140625" style="8" customWidth="1"/>
    <col min="1282" max="1282" width="57.28515625" style="8" customWidth="1"/>
    <col min="1283" max="1283" width="5.42578125" style="8" customWidth="1"/>
    <col min="1284" max="1284" width="9" style="8" customWidth="1"/>
    <col min="1285" max="1285" width="16.42578125" style="8" customWidth="1"/>
    <col min="1286" max="1286" width="12.5703125" style="8" customWidth="1"/>
    <col min="1287" max="1287" width="26.7109375" style="8" customWidth="1"/>
    <col min="1288" max="1288" width="50.7109375" style="8" customWidth="1"/>
    <col min="1289" max="1536" width="9.140625" style="8"/>
    <col min="1537" max="1537" width="6.140625" style="8" customWidth="1"/>
    <col min="1538" max="1538" width="57.28515625" style="8" customWidth="1"/>
    <col min="1539" max="1539" width="5.42578125" style="8" customWidth="1"/>
    <col min="1540" max="1540" width="9" style="8" customWidth="1"/>
    <col min="1541" max="1541" width="16.42578125" style="8" customWidth="1"/>
    <col min="1542" max="1542" width="12.5703125" style="8" customWidth="1"/>
    <col min="1543" max="1543" width="26.7109375" style="8" customWidth="1"/>
    <col min="1544" max="1544" width="50.7109375" style="8" customWidth="1"/>
    <col min="1545" max="1792" width="9.140625" style="8"/>
    <col min="1793" max="1793" width="6.140625" style="8" customWidth="1"/>
    <col min="1794" max="1794" width="57.28515625" style="8" customWidth="1"/>
    <col min="1795" max="1795" width="5.42578125" style="8" customWidth="1"/>
    <col min="1796" max="1796" width="9" style="8" customWidth="1"/>
    <col min="1797" max="1797" width="16.42578125" style="8" customWidth="1"/>
    <col min="1798" max="1798" width="12.5703125" style="8" customWidth="1"/>
    <col min="1799" max="1799" width="26.7109375" style="8" customWidth="1"/>
    <col min="1800" max="1800" width="50.7109375" style="8" customWidth="1"/>
    <col min="1801" max="2048" width="9.140625" style="8"/>
    <col min="2049" max="2049" width="6.140625" style="8" customWidth="1"/>
    <col min="2050" max="2050" width="57.28515625" style="8" customWidth="1"/>
    <col min="2051" max="2051" width="5.42578125" style="8" customWidth="1"/>
    <col min="2052" max="2052" width="9" style="8" customWidth="1"/>
    <col min="2053" max="2053" width="16.42578125" style="8" customWidth="1"/>
    <col min="2054" max="2054" width="12.5703125" style="8" customWidth="1"/>
    <col min="2055" max="2055" width="26.7109375" style="8" customWidth="1"/>
    <col min="2056" max="2056" width="50.7109375" style="8" customWidth="1"/>
    <col min="2057" max="2304" width="9.140625" style="8"/>
    <col min="2305" max="2305" width="6.140625" style="8" customWidth="1"/>
    <col min="2306" max="2306" width="57.28515625" style="8" customWidth="1"/>
    <col min="2307" max="2307" width="5.42578125" style="8" customWidth="1"/>
    <col min="2308" max="2308" width="9" style="8" customWidth="1"/>
    <col min="2309" max="2309" width="16.42578125" style="8" customWidth="1"/>
    <col min="2310" max="2310" width="12.5703125" style="8" customWidth="1"/>
    <col min="2311" max="2311" width="26.7109375" style="8" customWidth="1"/>
    <col min="2312" max="2312" width="50.7109375" style="8" customWidth="1"/>
    <col min="2313" max="2560" width="9.140625" style="8"/>
    <col min="2561" max="2561" width="6.140625" style="8" customWidth="1"/>
    <col min="2562" max="2562" width="57.28515625" style="8" customWidth="1"/>
    <col min="2563" max="2563" width="5.42578125" style="8" customWidth="1"/>
    <col min="2564" max="2564" width="9" style="8" customWidth="1"/>
    <col min="2565" max="2565" width="16.42578125" style="8" customWidth="1"/>
    <col min="2566" max="2566" width="12.5703125" style="8" customWidth="1"/>
    <col min="2567" max="2567" width="26.7109375" style="8" customWidth="1"/>
    <col min="2568" max="2568" width="50.7109375" style="8" customWidth="1"/>
    <col min="2569" max="2816" width="9.140625" style="8"/>
    <col min="2817" max="2817" width="6.140625" style="8" customWidth="1"/>
    <col min="2818" max="2818" width="57.28515625" style="8" customWidth="1"/>
    <col min="2819" max="2819" width="5.42578125" style="8" customWidth="1"/>
    <col min="2820" max="2820" width="9" style="8" customWidth="1"/>
    <col min="2821" max="2821" width="16.42578125" style="8" customWidth="1"/>
    <col min="2822" max="2822" width="12.5703125" style="8" customWidth="1"/>
    <col min="2823" max="2823" width="26.7109375" style="8" customWidth="1"/>
    <col min="2824" max="2824" width="50.7109375" style="8" customWidth="1"/>
    <col min="2825" max="3072" width="9.140625" style="8"/>
    <col min="3073" max="3073" width="6.140625" style="8" customWidth="1"/>
    <col min="3074" max="3074" width="57.28515625" style="8" customWidth="1"/>
    <col min="3075" max="3075" width="5.42578125" style="8" customWidth="1"/>
    <col min="3076" max="3076" width="9" style="8" customWidth="1"/>
    <col min="3077" max="3077" width="16.42578125" style="8" customWidth="1"/>
    <col min="3078" max="3078" width="12.5703125" style="8" customWidth="1"/>
    <col min="3079" max="3079" width="26.7109375" style="8" customWidth="1"/>
    <col min="3080" max="3080" width="50.7109375" style="8" customWidth="1"/>
    <col min="3081" max="3328" width="9.140625" style="8"/>
    <col min="3329" max="3329" width="6.140625" style="8" customWidth="1"/>
    <col min="3330" max="3330" width="57.28515625" style="8" customWidth="1"/>
    <col min="3331" max="3331" width="5.42578125" style="8" customWidth="1"/>
    <col min="3332" max="3332" width="9" style="8" customWidth="1"/>
    <col min="3333" max="3333" width="16.42578125" style="8" customWidth="1"/>
    <col min="3334" max="3334" width="12.5703125" style="8" customWidth="1"/>
    <col min="3335" max="3335" width="26.7109375" style="8" customWidth="1"/>
    <col min="3336" max="3336" width="50.7109375" style="8" customWidth="1"/>
    <col min="3337" max="3584" width="9.140625" style="8"/>
    <col min="3585" max="3585" width="6.140625" style="8" customWidth="1"/>
    <col min="3586" max="3586" width="57.28515625" style="8" customWidth="1"/>
    <col min="3587" max="3587" width="5.42578125" style="8" customWidth="1"/>
    <col min="3588" max="3588" width="9" style="8" customWidth="1"/>
    <col min="3589" max="3589" width="16.42578125" style="8" customWidth="1"/>
    <col min="3590" max="3590" width="12.5703125" style="8" customWidth="1"/>
    <col min="3591" max="3591" width="26.7109375" style="8" customWidth="1"/>
    <col min="3592" max="3592" width="50.7109375" style="8" customWidth="1"/>
    <col min="3593" max="3840" width="9.140625" style="8"/>
    <col min="3841" max="3841" width="6.140625" style="8" customWidth="1"/>
    <col min="3842" max="3842" width="57.28515625" style="8" customWidth="1"/>
    <col min="3843" max="3843" width="5.42578125" style="8" customWidth="1"/>
    <col min="3844" max="3844" width="9" style="8" customWidth="1"/>
    <col min="3845" max="3845" width="16.42578125" style="8" customWidth="1"/>
    <col min="3846" max="3846" width="12.5703125" style="8" customWidth="1"/>
    <col min="3847" max="3847" width="26.7109375" style="8" customWidth="1"/>
    <col min="3848" max="3848" width="50.7109375" style="8" customWidth="1"/>
    <col min="3849" max="4096" width="9.140625" style="8"/>
    <col min="4097" max="4097" width="6.140625" style="8" customWidth="1"/>
    <col min="4098" max="4098" width="57.28515625" style="8" customWidth="1"/>
    <col min="4099" max="4099" width="5.42578125" style="8" customWidth="1"/>
    <col min="4100" max="4100" width="9" style="8" customWidth="1"/>
    <col min="4101" max="4101" width="16.42578125" style="8" customWidth="1"/>
    <col min="4102" max="4102" width="12.5703125" style="8" customWidth="1"/>
    <col min="4103" max="4103" width="26.7109375" style="8" customWidth="1"/>
    <col min="4104" max="4104" width="50.7109375" style="8" customWidth="1"/>
    <col min="4105" max="4352" width="9.140625" style="8"/>
    <col min="4353" max="4353" width="6.140625" style="8" customWidth="1"/>
    <col min="4354" max="4354" width="57.28515625" style="8" customWidth="1"/>
    <col min="4355" max="4355" width="5.42578125" style="8" customWidth="1"/>
    <col min="4356" max="4356" width="9" style="8" customWidth="1"/>
    <col min="4357" max="4357" width="16.42578125" style="8" customWidth="1"/>
    <col min="4358" max="4358" width="12.5703125" style="8" customWidth="1"/>
    <col min="4359" max="4359" width="26.7109375" style="8" customWidth="1"/>
    <col min="4360" max="4360" width="50.7109375" style="8" customWidth="1"/>
    <col min="4361" max="4608" width="9.140625" style="8"/>
    <col min="4609" max="4609" width="6.140625" style="8" customWidth="1"/>
    <col min="4610" max="4610" width="57.28515625" style="8" customWidth="1"/>
    <col min="4611" max="4611" width="5.42578125" style="8" customWidth="1"/>
    <col min="4612" max="4612" width="9" style="8" customWidth="1"/>
    <col min="4613" max="4613" width="16.42578125" style="8" customWidth="1"/>
    <col min="4614" max="4614" width="12.5703125" style="8" customWidth="1"/>
    <col min="4615" max="4615" width="26.7109375" style="8" customWidth="1"/>
    <col min="4616" max="4616" width="50.7109375" style="8" customWidth="1"/>
    <col min="4617" max="4864" width="9.140625" style="8"/>
    <col min="4865" max="4865" width="6.140625" style="8" customWidth="1"/>
    <col min="4866" max="4866" width="57.28515625" style="8" customWidth="1"/>
    <col min="4867" max="4867" width="5.42578125" style="8" customWidth="1"/>
    <col min="4868" max="4868" width="9" style="8" customWidth="1"/>
    <col min="4869" max="4869" width="16.42578125" style="8" customWidth="1"/>
    <col min="4870" max="4870" width="12.5703125" style="8" customWidth="1"/>
    <col min="4871" max="4871" width="26.7109375" style="8" customWidth="1"/>
    <col min="4872" max="4872" width="50.7109375" style="8" customWidth="1"/>
    <col min="4873" max="5120" width="9.140625" style="8"/>
    <col min="5121" max="5121" width="6.140625" style="8" customWidth="1"/>
    <col min="5122" max="5122" width="57.28515625" style="8" customWidth="1"/>
    <col min="5123" max="5123" width="5.42578125" style="8" customWidth="1"/>
    <col min="5124" max="5124" width="9" style="8" customWidth="1"/>
    <col min="5125" max="5125" width="16.42578125" style="8" customWidth="1"/>
    <col min="5126" max="5126" width="12.5703125" style="8" customWidth="1"/>
    <col min="5127" max="5127" width="26.7109375" style="8" customWidth="1"/>
    <col min="5128" max="5128" width="50.7109375" style="8" customWidth="1"/>
    <col min="5129" max="5376" width="9.140625" style="8"/>
    <col min="5377" max="5377" width="6.140625" style="8" customWidth="1"/>
    <col min="5378" max="5378" width="57.28515625" style="8" customWidth="1"/>
    <col min="5379" max="5379" width="5.42578125" style="8" customWidth="1"/>
    <col min="5380" max="5380" width="9" style="8" customWidth="1"/>
    <col min="5381" max="5381" width="16.42578125" style="8" customWidth="1"/>
    <col min="5382" max="5382" width="12.5703125" style="8" customWidth="1"/>
    <col min="5383" max="5383" width="26.7109375" style="8" customWidth="1"/>
    <col min="5384" max="5384" width="50.7109375" style="8" customWidth="1"/>
    <col min="5385" max="5632" width="9.140625" style="8"/>
    <col min="5633" max="5633" width="6.140625" style="8" customWidth="1"/>
    <col min="5634" max="5634" width="57.28515625" style="8" customWidth="1"/>
    <col min="5635" max="5635" width="5.42578125" style="8" customWidth="1"/>
    <col min="5636" max="5636" width="9" style="8" customWidth="1"/>
    <col min="5637" max="5637" width="16.42578125" style="8" customWidth="1"/>
    <col min="5638" max="5638" width="12.5703125" style="8" customWidth="1"/>
    <col min="5639" max="5639" width="26.7109375" style="8" customWidth="1"/>
    <col min="5640" max="5640" width="50.7109375" style="8" customWidth="1"/>
    <col min="5641" max="5888" width="9.140625" style="8"/>
    <col min="5889" max="5889" width="6.140625" style="8" customWidth="1"/>
    <col min="5890" max="5890" width="57.28515625" style="8" customWidth="1"/>
    <col min="5891" max="5891" width="5.42578125" style="8" customWidth="1"/>
    <col min="5892" max="5892" width="9" style="8" customWidth="1"/>
    <col min="5893" max="5893" width="16.42578125" style="8" customWidth="1"/>
    <col min="5894" max="5894" width="12.5703125" style="8" customWidth="1"/>
    <col min="5895" max="5895" width="26.7109375" style="8" customWidth="1"/>
    <col min="5896" max="5896" width="50.7109375" style="8" customWidth="1"/>
    <col min="5897" max="6144" width="9.140625" style="8"/>
    <col min="6145" max="6145" width="6.140625" style="8" customWidth="1"/>
    <col min="6146" max="6146" width="57.28515625" style="8" customWidth="1"/>
    <col min="6147" max="6147" width="5.42578125" style="8" customWidth="1"/>
    <col min="6148" max="6148" width="9" style="8" customWidth="1"/>
    <col min="6149" max="6149" width="16.42578125" style="8" customWidth="1"/>
    <col min="6150" max="6150" width="12.5703125" style="8" customWidth="1"/>
    <col min="6151" max="6151" width="26.7109375" style="8" customWidth="1"/>
    <col min="6152" max="6152" width="50.7109375" style="8" customWidth="1"/>
    <col min="6153" max="6400" width="9.140625" style="8"/>
    <col min="6401" max="6401" width="6.140625" style="8" customWidth="1"/>
    <col min="6402" max="6402" width="57.28515625" style="8" customWidth="1"/>
    <col min="6403" max="6403" width="5.42578125" style="8" customWidth="1"/>
    <col min="6404" max="6404" width="9" style="8" customWidth="1"/>
    <col min="6405" max="6405" width="16.42578125" style="8" customWidth="1"/>
    <col min="6406" max="6406" width="12.5703125" style="8" customWidth="1"/>
    <col min="6407" max="6407" width="26.7109375" style="8" customWidth="1"/>
    <col min="6408" max="6408" width="50.7109375" style="8" customWidth="1"/>
    <col min="6409" max="6656" width="9.140625" style="8"/>
    <col min="6657" max="6657" width="6.140625" style="8" customWidth="1"/>
    <col min="6658" max="6658" width="57.28515625" style="8" customWidth="1"/>
    <col min="6659" max="6659" width="5.42578125" style="8" customWidth="1"/>
    <col min="6660" max="6660" width="9" style="8" customWidth="1"/>
    <col min="6661" max="6661" width="16.42578125" style="8" customWidth="1"/>
    <col min="6662" max="6662" width="12.5703125" style="8" customWidth="1"/>
    <col min="6663" max="6663" width="26.7109375" style="8" customWidth="1"/>
    <col min="6664" max="6664" width="50.7109375" style="8" customWidth="1"/>
    <col min="6665" max="6912" width="9.140625" style="8"/>
    <col min="6913" max="6913" width="6.140625" style="8" customWidth="1"/>
    <col min="6914" max="6914" width="57.28515625" style="8" customWidth="1"/>
    <col min="6915" max="6915" width="5.42578125" style="8" customWidth="1"/>
    <col min="6916" max="6916" width="9" style="8" customWidth="1"/>
    <col min="6917" max="6917" width="16.42578125" style="8" customWidth="1"/>
    <col min="6918" max="6918" width="12.5703125" style="8" customWidth="1"/>
    <col min="6919" max="6919" width="26.7109375" style="8" customWidth="1"/>
    <col min="6920" max="6920" width="50.7109375" style="8" customWidth="1"/>
    <col min="6921" max="7168" width="9.140625" style="8"/>
    <col min="7169" max="7169" width="6.140625" style="8" customWidth="1"/>
    <col min="7170" max="7170" width="57.28515625" style="8" customWidth="1"/>
    <col min="7171" max="7171" width="5.42578125" style="8" customWidth="1"/>
    <col min="7172" max="7172" width="9" style="8" customWidth="1"/>
    <col min="7173" max="7173" width="16.42578125" style="8" customWidth="1"/>
    <col min="7174" max="7174" width="12.5703125" style="8" customWidth="1"/>
    <col min="7175" max="7175" width="26.7109375" style="8" customWidth="1"/>
    <col min="7176" max="7176" width="50.7109375" style="8" customWidth="1"/>
    <col min="7177" max="7424" width="9.140625" style="8"/>
    <col min="7425" max="7425" width="6.140625" style="8" customWidth="1"/>
    <col min="7426" max="7426" width="57.28515625" style="8" customWidth="1"/>
    <col min="7427" max="7427" width="5.42578125" style="8" customWidth="1"/>
    <col min="7428" max="7428" width="9" style="8" customWidth="1"/>
    <col min="7429" max="7429" width="16.42578125" style="8" customWidth="1"/>
    <col min="7430" max="7430" width="12.5703125" style="8" customWidth="1"/>
    <col min="7431" max="7431" width="26.7109375" style="8" customWidth="1"/>
    <col min="7432" max="7432" width="50.7109375" style="8" customWidth="1"/>
    <col min="7433" max="7680" width="9.140625" style="8"/>
    <col min="7681" max="7681" width="6.140625" style="8" customWidth="1"/>
    <col min="7682" max="7682" width="57.28515625" style="8" customWidth="1"/>
    <col min="7683" max="7683" width="5.42578125" style="8" customWidth="1"/>
    <col min="7684" max="7684" width="9" style="8" customWidth="1"/>
    <col min="7685" max="7685" width="16.42578125" style="8" customWidth="1"/>
    <col min="7686" max="7686" width="12.5703125" style="8" customWidth="1"/>
    <col min="7687" max="7687" width="26.7109375" style="8" customWidth="1"/>
    <col min="7688" max="7688" width="50.7109375" style="8" customWidth="1"/>
    <col min="7689" max="7936" width="9.140625" style="8"/>
    <col min="7937" max="7937" width="6.140625" style="8" customWidth="1"/>
    <col min="7938" max="7938" width="57.28515625" style="8" customWidth="1"/>
    <col min="7939" max="7939" width="5.42578125" style="8" customWidth="1"/>
    <col min="7940" max="7940" width="9" style="8" customWidth="1"/>
    <col min="7941" max="7941" width="16.42578125" style="8" customWidth="1"/>
    <col min="7942" max="7942" width="12.5703125" style="8" customWidth="1"/>
    <col min="7943" max="7943" width="26.7109375" style="8" customWidth="1"/>
    <col min="7944" max="7944" width="50.7109375" style="8" customWidth="1"/>
    <col min="7945" max="8192" width="9.140625" style="8"/>
    <col min="8193" max="8193" width="6.140625" style="8" customWidth="1"/>
    <col min="8194" max="8194" width="57.28515625" style="8" customWidth="1"/>
    <col min="8195" max="8195" width="5.42578125" style="8" customWidth="1"/>
    <col min="8196" max="8196" width="9" style="8" customWidth="1"/>
    <col min="8197" max="8197" width="16.42578125" style="8" customWidth="1"/>
    <col min="8198" max="8198" width="12.5703125" style="8" customWidth="1"/>
    <col min="8199" max="8199" width="26.7109375" style="8" customWidth="1"/>
    <col min="8200" max="8200" width="50.7109375" style="8" customWidth="1"/>
    <col min="8201" max="8448" width="9.140625" style="8"/>
    <col min="8449" max="8449" width="6.140625" style="8" customWidth="1"/>
    <col min="8450" max="8450" width="57.28515625" style="8" customWidth="1"/>
    <col min="8451" max="8451" width="5.42578125" style="8" customWidth="1"/>
    <col min="8452" max="8452" width="9" style="8" customWidth="1"/>
    <col min="8453" max="8453" width="16.42578125" style="8" customWidth="1"/>
    <col min="8454" max="8454" width="12.5703125" style="8" customWidth="1"/>
    <col min="8455" max="8455" width="26.7109375" style="8" customWidth="1"/>
    <col min="8456" max="8456" width="50.7109375" style="8" customWidth="1"/>
    <col min="8457" max="8704" width="9.140625" style="8"/>
    <col min="8705" max="8705" width="6.140625" style="8" customWidth="1"/>
    <col min="8706" max="8706" width="57.28515625" style="8" customWidth="1"/>
    <col min="8707" max="8707" width="5.42578125" style="8" customWidth="1"/>
    <col min="8708" max="8708" width="9" style="8" customWidth="1"/>
    <col min="8709" max="8709" width="16.42578125" style="8" customWidth="1"/>
    <col min="8710" max="8710" width="12.5703125" style="8" customWidth="1"/>
    <col min="8711" max="8711" width="26.7109375" style="8" customWidth="1"/>
    <col min="8712" max="8712" width="50.7109375" style="8" customWidth="1"/>
    <col min="8713" max="8960" width="9.140625" style="8"/>
    <col min="8961" max="8961" width="6.140625" style="8" customWidth="1"/>
    <col min="8962" max="8962" width="57.28515625" style="8" customWidth="1"/>
    <col min="8963" max="8963" width="5.42578125" style="8" customWidth="1"/>
    <col min="8964" max="8964" width="9" style="8" customWidth="1"/>
    <col min="8965" max="8965" width="16.42578125" style="8" customWidth="1"/>
    <col min="8966" max="8966" width="12.5703125" style="8" customWidth="1"/>
    <col min="8967" max="8967" width="26.7109375" style="8" customWidth="1"/>
    <col min="8968" max="8968" width="50.7109375" style="8" customWidth="1"/>
    <col min="8969" max="9216" width="9.140625" style="8"/>
    <col min="9217" max="9217" width="6.140625" style="8" customWidth="1"/>
    <col min="9218" max="9218" width="57.28515625" style="8" customWidth="1"/>
    <col min="9219" max="9219" width="5.42578125" style="8" customWidth="1"/>
    <col min="9220" max="9220" width="9" style="8" customWidth="1"/>
    <col min="9221" max="9221" width="16.42578125" style="8" customWidth="1"/>
    <col min="9222" max="9222" width="12.5703125" style="8" customWidth="1"/>
    <col min="9223" max="9223" width="26.7109375" style="8" customWidth="1"/>
    <col min="9224" max="9224" width="50.7109375" style="8" customWidth="1"/>
    <col min="9225" max="9472" width="9.140625" style="8"/>
    <col min="9473" max="9473" width="6.140625" style="8" customWidth="1"/>
    <col min="9474" max="9474" width="57.28515625" style="8" customWidth="1"/>
    <col min="9475" max="9475" width="5.42578125" style="8" customWidth="1"/>
    <col min="9476" max="9476" width="9" style="8" customWidth="1"/>
    <col min="9477" max="9477" width="16.42578125" style="8" customWidth="1"/>
    <col min="9478" max="9478" width="12.5703125" style="8" customWidth="1"/>
    <col min="9479" max="9479" width="26.7109375" style="8" customWidth="1"/>
    <col min="9480" max="9480" width="50.7109375" style="8" customWidth="1"/>
    <col min="9481" max="9728" width="9.140625" style="8"/>
    <col min="9729" max="9729" width="6.140625" style="8" customWidth="1"/>
    <col min="9730" max="9730" width="57.28515625" style="8" customWidth="1"/>
    <col min="9731" max="9731" width="5.42578125" style="8" customWidth="1"/>
    <col min="9732" max="9732" width="9" style="8" customWidth="1"/>
    <col min="9733" max="9733" width="16.42578125" style="8" customWidth="1"/>
    <col min="9734" max="9734" width="12.5703125" style="8" customWidth="1"/>
    <col min="9735" max="9735" width="26.7109375" style="8" customWidth="1"/>
    <col min="9736" max="9736" width="50.7109375" style="8" customWidth="1"/>
    <col min="9737" max="9984" width="9.140625" style="8"/>
    <col min="9985" max="9985" width="6.140625" style="8" customWidth="1"/>
    <col min="9986" max="9986" width="57.28515625" style="8" customWidth="1"/>
    <col min="9987" max="9987" width="5.42578125" style="8" customWidth="1"/>
    <col min="9988" max="9988" width="9" style="8" customWidth="1"/>
    <col min="9989" max="9989" width="16.42578125" style="8" customWidth="1"/>
    <col min="9990" max="9990" width="12.5703125" style="8" customWidth="1"/>
    <col min="9991" max="9991" width="26.7109375" style="8" customWidth="1"/>
    <col min="9992" max="9992" width="50.7109375" style="8" customWidth="1"/>
    <col min="9993" max="10240" width="9.140625" style="8"/>
    <col min="10241" max="10241" width="6.140625" style="8" customWidth="1"/>
    <col min="10242" max="10242" width="57.28515625" style="8" customWidth="1"/>
    <col min="10243" max="10243" width="5.42578125" style="8" customWidth="1"/>
    <col min="10244" max="10244" width="9" style="8" customWidth="1"/>
    <col min="10245" max="10245" width="16.42578125" style="8" customWidth="1"/>
    <col min="10246" max="10246" width="12.5703125" style="8" customWidth="1"/>
    <col min="10247" max="10247" width="26.7109375" style="8" customWidth="1"/>
    <col min="10248" max="10248" width="50.7109375" style="8" customWidth="1"/>
    <col min="10249" max="10496" width="9.140625" style="8"/>
    <col min="10497" max="10497" width="6.140625" style="8" customWidth="1"/>
    <col min="10498" max="10498" width="57.28515625" style="8" customWidth="1"/>
    <col min="10499" max="10499" width="5.42578125" style="8" customWidth="1"/>
    <col min="10500" max="10500" width="9" style="8" customWidth="1"/>
    <col min="10501" max="10501" width="16.42578125" style="8" customWidth="1"/>
    <col min="10502" max="10502" width="12.5703125" style="8" customWidth="1"/>
    <col min="10503" max="10503" width="26.7109375" style="8" customWidth="1"/>
    <col min="10504" max="10504" width="50.7109375" style="8" customWidth="1"/>
    <col min="10505" max="10752" width="9.140625" style="8"/>
    <col min="10753" max="10753" width="6.140625" style="8" customWidth="1"/>
    <col min="10754" max="10754" width="57.28515625" style="8" customWidth="1"/>
    <col min="10755" max="10755" width="5.42578125" style="8" customWidth="1"/>
    <col min="10756" max="10756" width="9" style="8" customWidth="1"/>
    <col min="10757" max="10757" width="16.42578125" style="8" customWidth="1"/>
    <col min="10758" max="10758" width="12.5703125" style="8" customWidth="1"/>
    <col min="10759" max="10759" width="26.7109375" style="8" customWidth="1"/>
    <col min="10760" max="10760" width="50.7109375" style="8" customWidth="1"/>
    <col min="10761" max="11008" width="9.140625" style="8"/>
    <col min="11009" max="11009" width="6.140625" style="8" customWidth="1"/>
    <col min="11010" max="11010" width="57.28515625" style="8" customWidth="1"/>
    <col min="11011" max="11011" width="5.42578125" style="8" customWidth="1"/>
    <col min="11012" max="11012" width="9" style="8" customWidth="1"/>
    <col min="11013" max="11013" width="16.42578125" style="8" customWidth="1"/>
    <col min="11014" max="11014" width="12.5703125" style="8" customWidth="1"/>
    <col min="11015" max="11015" width="26.7109375" style="8" customWidth="1"/>
    <col min="11016" max="11016" width="50.7109375" style="8" customWidth="1"/>
    <col min="11017" max="11264" width="9.140625" style="8"/>
    <col min="11265" max="11265" width="6.140625" style="8" customWidth="1"/>
    <col min="11266" max="11266" width="57.28515625" style="8" customWidth="1"/>
    <col min="11267" max="11267" width="5.42578125" style="8" customWidth="1"/>
    <col min="11268" max="11268" width="9" style="8" customWidth="1"/>
    <col min="11269" max="11269" width="16.42578125" style="8" customWidth="1"/>
    <col min="11270" max="11270" width="12.5703125" style="8" customWidth="1"/>
    <col min="11271" max="11271" width="26.7109375" style="8" customWidth="1"/>
    <col min="11272" max="11272" width="50.7109375" style="8" customWidth="1"/>
    <col min="11273" max="11520" width="9.140625" style="8"/>
    <col min="11521" max="11521" width="6.140625" style="8" customWidth="1"/>
    <col min="11522" max="11522" width="57.28515625" style="8" customWidth="1"/>
    <col min="11523" max="11523" width="5.42578125" style="8" customWidth="1"/>
    <col min="11524" max="11524" width="9" style="8" customWidth="1"/>
    <col min="11525" max="11525" width="16.42578125" style="8" customWidth="1"/>
    <col min="11526" max="11526" width="12.5703125" style="8" customWidth="1"/>
    <col min="11527" max="11527" width="26.7109375" style="8" customWidth="1"/>
    <col min="11528" max="11528" width="50.7109375" style="8" customWidth="1"/>
    <col min="11529" max="11776" width="9.140625" style="8"/>
    <col min="11777" max="11777" width="6.140625" style="8" customWidth="1"/>
    <col min="11778" max="11778" width="57.28515625" style="8" customWidth="1"/>
    <col min="11779" max="11779" width="5.42578125" style="8" customWidth="1"/>
    <col min="11780" max="11780" width="9" style="8" customWidth="1"/>
    <col min="11781" max="11781" width="16.42578125" style="8" customWidth="1"/>
    <col min="11782" max="11782" width="12.5703125" style="8" customWidth="1"/>
    <col min="11783" max="11783" width="26.7109375" style="8" customWidth="1"/>
    <col min="11784" max="11784" width="50.7109375" style="8" customWidth="1"/>
    <col min="11785" max="12032" width="9.140625" style="8"/>
    <col min="12033" max="12033" width="6.140625" style="8" customWidth="1"/>
    <col min="12034" max="12034" width="57.28515625" style="8" customWidth="1"/>
    <col min="12035" max="12035" width="5.42578125" style="8" customWidth="1"/>
    <col min="12036" max="12036" width="9" style="8" customWidth="1"/>
    <col min="12037" max="12037" width="16.42578125" style="8" customWidth="1"/>
    <col min="12038" max="12038" width="12.5703125" style="8" customWidth="1"/>
    <col min="12039" max="12039" width="26.7109375" style="8" customWidth="1"/>
    <col min="12040" max="12040" width="50.7109375" style="8" customWidth="1"/>
    <col min="12041" max="12288" width="9.140625" style="8"/>
    <col min="12289" max="12289" width="6.140625" style="8" customWidth="1"/>
    <col min="12290" max="12290" width="57.28515625" style="8" customWidth="1"/>
    <col min="12291" max="12291" width="5.42578125" style="8" customWidth="1"/>
    <col min="12292" max="12292" width="9" style="8" customWidth="1"/>
    <col min="12293" max="12293" width="16.42578125" style="8" customWidth="1"/>
    <col min="12294" max="12294" width="12.5703125" style="8" customWidth="1"/>
    <col min="12295" max="12295" width="26.7109375" style="8" customWidth="1"/>
    <col min="12296" max="12296" width="50.7109375" style="8" customWidth="1"/>
    <col min="12297" max="12544" width="9.140625" style="8"/>
    <col min="12545" max="12545" width="6.140625" style="8" customWidth="1"/>
    <col min="12546" max="12546" width="57.28515625" style="8" customWidth="1"/>
    <col min="12547" max="12547" width="5.42578125" style="8" customWidth="1"/>
    <col min="12548" max="12548" width="9" style="8" customWidth="1"/>
    <col min="12549" max="12549" width="16.42578125" style="8" customWidth="1"/>
    <col min="12550" max="12550" width="12.5703125" style="8" customWidth="1"/>
    <col min="12551" max="12551" width="26.7109375" style="8" customWidth="1"/>
    <col min="12552" max="12552" width="50.7109375" style="8" customWidth="1"/>
    <col min="12553" max="12800" width="9.140625" style="8"/>
    <col min="12801" max="12801" width="6.140625" style="8" customWidth="1"/>
    <col min="12802" max="12802" width="57.28515625" style="8" customWidth="1"/>
    <col min="12803" max="12803" width="5.42578125" style="8" customWidth="1"/>
    <col min="12804" max="12804" width="9" style="8" customWidth="1"/>
    <col min="12805" max="12805" width="16.42578125" style="8" customWidth="1"/>
    <col min="12806" max="12806" width="12.5703125" style="8" customWidth="1"/>
    <col min="12807" max="12807" width="26.7109375" style="8" customWidth="1"/>
    <col min="12808" max="12808" width="50.7109375" style="8" customWidth="1"/>
    <col min="12809" max="13056" width="9.140625" style="8"/>
    <col min="13057" max="13057" width="6.140625" style="8" customWidth="1"/>
    <col min="13058" max="13058" width="57.28515625" style="8" customWidth="1"/>
    <col min="13059" max="13059" width="5.42578125" style="8" customWidth="1"/>
    <col min="13060" max="13060" width="9" style="8" customWidth="1"/>
    <col min="13061" max="13061" width="16.42578125" style="8" customWidth="1"/>
    <col min="13062" max="13062" width="12.5703125" style="8" customWidth="1"/>
    <col min="13063" max="13063" width="26.7109375" style="8" customWidth="1"/>
    <col min="13064" max="13064" width="50.7109375" style="8" customWidth="1"/>
    <col min="13065" max="13312" width="9.140625" style="8"/>
    <col min="13313" max="13313" width="6.140625" style="8" customWidth="1"/>
    <col min="13314" max="13314" width="57.28515625" style="8" customWidth="1"/>
    <col min="13315" max="13315" width="5.42578125" style="8" customWidth="1"/>
    <col min="13316" max="13316" width="9" style="8" customWidth="1"/>
    <col min="13317" max="13317" width="16.42578125" style="8" customWidth="1"/>
    <col min="13318" max="13318" width="12.5703125" style="8" customWidth="1"/>
    <col min="13319" max="13319" width="26.7109375" style="8" customWidth="1"/>
    <col min="13320" max="13320" width="50.7109375" style="8" customWidth="1"/>
    <col min="13321" max="13568" width="9.140625" style="8"/>
    <col min="13569" max="13569" width="6.140625" style="8" customWidth="1"/>
    <col min="13570" max="13570" width="57.28515625" style="8" customWidth="1"/>
    <col min="13571" max="13571" width="5.42578125" style="8" customWidth="1"/>
    <col min="13572" max="13572" width="9" style="8" customWidth="1"/>
    <col min="13573" max="13573" width="16.42578125" style="8" customWidth="1"/>
    <col min="13574" max="13574" width="12.5703125" style="8" customWidth="1"/>
    <col min="13575" max="13575" width="26.7109375" style="8" customWidth="1"/>
    <col min="13576" max="13576" width="50.7109375" style="8" customWidth="1"/>
    <col min="13577" max="13824" width="9.140625" style="8"/>
    <col min="13825" max="13825" width="6.140625" style="8" customWidth="1"/>
    <col min="13826" max="13826" width="57.28515625" style="8" customWidth="1"/>
    <col min="13827" max="13827" width="5.42578125" style="8" customWidth="1"/>
    <col min="13828" max="13828" width="9" style="8" customWidth="1"/>
    <col min="13829" max="13829" width="16.42578125" style="8" customWidth="1"/>
    <col min="13830" max="13830" width="12.5703125" style="8" customWidth="1"/>
    <col min="13831" max="13831" width="26.7109375" style="8" customWidth="1"/>
    <col min="13832" max="13832" width="50.7109375" style="8" customWidth="1"/>
    <col min="13833" max="14080" width="9.140625" style="8"/>
    <col min="14081" max="14081" width="6.140625" style="8" customWidth="1"/>
    <col min="14082" max="14082" width="57.28515625" style="8" customWidth="1"/>
    <col min="14083" max="14083" width="5.42578125" style="8" customWidth="1"/>
    <col min="14084" max="14084" width="9" style="8" customWidth="1"/>
    <col min="14085" max="14085" width="16.42578125" style="8" customWidth="1"/>
    <col min="14086" max="14086" width="12.5703125" style="8" customWidth="1"/>
    <col min="14087" max="14087" width="26.7109375" style="8" customWidth="1"/>
    <col min="14088" max="14088" width="50.7109375" style="8" customWidth="1"/>
    <col min="14089" max="14336" width="9.140625" style="8"/>
    <col min="14337" max="14337" width="6.140625" style="8" customWidth="1"/>
    <col min="14338" max="14338" width="57.28515625" style="8" customWidth="1"/>
    <col min="14339" max="14339" width="5.42578125" style="8" customWidth="1"/>
    <col min="14340" max="14340" width="9" style="8" customWidth="1"/>
    <col min="14341" max="14341" width="16.42578125" style="8" customWidth="1"/>
    <col min="14342" max="14342" width="12.5703125" style="8" customWidth="1"/>
    <col min="14343" max="14343" width="26.7109375" style="8" customWidth="1"/>
    <col min="14344" max="14344" width="50.7109375" style="8" customWidth="1"/>
    <col min="14345" max="14592" width="9.140625" style="8"/>
    <col min="14593" max="14593" width="6.140625" style="8" customWidth="1"/>
    <col min="14594" max="14594" width="57.28515625" style="8" customWidth="1"/>
    <col min="14595" max="14595" width="5.42578125" style="8" customWidth="1"/>
    <col min="14596" max="14596" width="9" style="8" customWidth="1"/>
    <col min="14597" max="14597" width="16.42578125" style="8" customWidth="1"/>
    <col min="14598" max="14598" width="12.5703125" style="8" customWidth="1"/>
    <col min="14599" max="14599" width="26.7109375" style="8" customWidth="1"/>
    <col min="14600" max="14600" width="50.7109375" style="8" customWidth="1"/>
    <col min="14601" max="14848" width="9.140625" style="8"/>
    <col min="14849" max="14849" width="6.140625" style="8" customWidth="1"/>
    <col min="14850" max="14850" width="57.28515625" style="8" customWidth="1"/>
    <col min="14851" max="14851" width="5.42578125" style="8" customWidth="1"/>
    <col min="14852" max="14852" width="9" style="8" customWidth="1"/>
    <col min="14853" max="14853" width="16.42578125" style="8" customWidth="1"/>
    <col min="14854" max="14854" width="12.5703125" style="8" customWidth="1"/>
    <col min="14855" max="14855" width="26.7109375" style="8" customWidth="1"/>
    <col min="14856" max="14856" width="50.7109375" style="8" customWidth="1"/>
    <col min="14857" max="15104" width="9.140625" style="8"/>
    <col min="15105" max="15105" width="6.140625" style="8" customWidth="1"/>
    <col min="15106" max="15106" width="57.28515625" style="8" customWidth="1"/>
    <col min="15107" max="15107" width="5.42578125" style="8" customWidth="1"/>
    <col min="15108" max="15108" width="9" style="8" customWidth="1"/>
    <col min="15109" max="15109" width="16.42578125" style="8" customWidth="1"/>
    <col min="15110" max="15110" width="12.5703125" style="8" customWidth="1"/>
    <col min="15111" max="15111" width="26.7109375" style="8" customWidth="1"/>
    <col min="15112" max="15112" width="50.7109375" style="8" customWidth="1"/>
    <col min="15113" max="15360" width="9.140625" style="8"/>
    <col min="15361" max="15361" width="6.140625" style="8" customWidth="1"/>
    <col min="15362" max="15362" width="57.28515625" style="8" customWidth="1"/>
    <col min="15363" max="15363" width="5.42578125" style="8" customWidth="1"/>
    <col min="15364" max="15364" width="9" style="8" customWidth="1"/>
    <col min="15365" max="15365" width="16.42578125" style="8" customWidth="1"/>
    <col min="15366" max="15366" width="12.5703125" style="8" customWidth="1"/>
    <col min="15367" max="15367" width="26.7109375" style="8" customWidth="1"/>
    <col min="15368" max="15368" width="50.7109375" style="8" customWidth="1"/>
    <col min="15369" max="15616" width="9.140625" style="8"/>
    <col min="15617" max="15617" width="6.140625" style="8" customWidth="1"/>
    <col min="15618" max="15618" width="57.28515625" style="8" customWidth="1"/>
    <col min="15619" max="15619" width="5.42578125" style="8" customWidth="1"/>
    <col min="15620" max="15620" width="9" style="8" customWidth="1"/>
    <col min="15621" max="15621" width="16.42578125" style="8" customWidth="1"/>
    <col min="15622" max="15622" width="12.5703125" style="8" customWidth="1"/>
    <col min="15623" max="15623" width="26.7109375" style="8" customWidth="1"/>
    <col min="15624" max="15624" width="50.7109375" style="8" customWidth="1"/>
    <col min="15625" max="15872" width="9.140625" style="8"/>
    <col min="15873" max="15873" width="6.140625" style="8" customWidth="1"/>
    <col min="15874" max="15874" width="57.28515625" style="8" customWidth="1"/>
    <col min="15875" max="15875" width="5.42578125" style="8" customWidth="1"/>
    <col min="15876" max="15876" width="9" style="8" customWidth="1"/>
    <col min="15877" max="15877" width="16.42578125" style="8" customWidth="1"/>
    <col min="15878" max="15878" width="12.5703125" style="8" customWidth="1"/>
    <col min="15879" max="15879" width="26.7109375" style="8" customWidth="1"/>
    <col min="15880" max="15880" width="50.7109375" style="8" customWidth="1"/>
    <col min="15881" max="16128" width="9.140625" style="8"/>
    <col min="16129" max="16129" width="6.140625" style="8" customWidth="1"/>
    <col min="16130" max="16130" width="57.28515625" style="8" customWidth="1"/>
    <col min="16131" max="16131" width="5.42578125" style="8" customWidth="1"/>
    <col min="16132" max="16132" width="9" style="8" customWidth="1"/>
    <col min="16133" max="16133" width="16.42578125" style="8" customWidth="1"/>
    <col min="16134" max="16134" width="12.5703125" style="8" customWidth="1"/>
    <col min="16135" max="16135" width="26.7109375" style="8" customWidth="1"/>
    <col min="16136" max="16136" width="50.7109375" style="8" customWidth="1"/>
    <col min="16137" max="16384" width="9.140625" style="8"/>
  </cols>
  <sheetData>
    <row r="1" spans="1:6" ht="15.75">
      <c r="A1" s="3"/>
      <c r="B1" s="4" t="s">
        <v>70</v>
      </c>
      <c r="C1" s="5"/>
      <c r="D1" s="5"/>
      <c r="E1" s="6"/>
      <c r="F1" s="7"/>
    </row>
    <row r="2" spans="1:6" ht="15.75">
      <c r="A2" s="10"/>
      <c r="B2" s="11"/>
      <c r="C2" s="5"/>
      <c r="D2" s="5"/>
      <c r="E2" s="6"/>
      <c r="F2" s="7"/>
    </row>
    <row r="3" spans="1:6">
      <c r="A3" s="3"/>
      <c r="B3" s="12" t="s">
        <v>12</v>
      </c>
      <c r="C3" s="13"/>
      <c r="D3" s="13"/>
      <c r="E3" s="14"/>
      <c r="F3" s="15"/>
    </row>
    <row r="4" spans="1:6">
      <c r="A4" s="3"/>
      <c r="B4" s="12" t="s">
        <v>8</v>
      </c>
      <c r="C4" s="13"/>
      <c r="D4" s="13"/>
      <c r="E4" s="14"/>
      <c r="F4" s="15"/>
    </row>
    <row r="5" spans="1:6">
      <c r="A5" s="3"/>
      <c r="B5" s="12" t="s">
        <v>9</v>
      </c>
      <c r="C5" s="13"/>
      <c r="D5" s="13"/>
      <c r="E5" s="14"/>
      <c r="F5" s="15"/>
    </row>
    <row r="6" spans="1:6">
      <c r="A6" s="3"/>
      <c r="B6" s="16" t="s">
        <v>23</v>
      </c>
      <c r="C6" s="13"/>
      <c r="D6" s="13"/>
      <c r="E6" s="14"/>
      <c r="F6" s="15"/>
    </row>
    <row r="7" spans="1:6">
      <c r="A7" s="17"/>
      <c r="B7" s="18"/>
      <c r="C7" s="19"/>
      <c r="D7" s="19"/>
      <c r="E7" s="20"/>
      <c r="F7" s="21"/>
    </row>
    <row r="8" spans="1:6">
      <c r="A8" s="22"/>
      <c r="B8" s="23" t="s">
        <v>54</v>
      </c>
      <c r="C8" s="24"/>
      <c r="D8" s="24"/>
      <c r="E8" s="24"/>
      <c r="F8" s="25"/>
    </row>
    <row r="9" spans="1:6">
      <c r="A9" s="22"/>
      <c r="B9" s="24"/>
      <c r="C9" s="24"/>
      <c r="D9" s="24"/>
      <c r="E9" s="24"/>
      <c r="F9" s="25"/>
    </row>
    <row r="10" spans="1:6">
      <c r="A10" s="22"/>
      <c r="B10" s="24"/>
      <c r="C10" s="24"/>
      <c r="D10" s="24"/>
      <c r="E10" s="24"/>
      <c r="F10" s="25"/>
    </row>
    <row r="11" spans="1:6">
      <c r="A11" s="22"/>
      <c r="B11" s="24"/>
      <c r="C11" s="24"/>
      <c r="D11" s="24"/>
      <c r="E11" s="24"/>
      <c r="F11" s="25"/>
    </row>
    <row r="12" spans="1:6">
      <c r="A12" s="22"/>
      <c r="B12" s="24"/>
      <c r="C12" s="24"/>
      <c r="D12" s="24"/>
      <c r="E12" s="24"/>
      <c r="F12" s="25"/>
    </row>
    <row r="13" spans="1:6">
      <c r="A13" s="22"/>
      <c r="B13" s="24"/>
      <c r="C13" s="24"/>
      <c r="D13" s="24"/>
      <c r="E13" s="24"/>
      <c r="F13" s="25"/>
    </row>
    <row r="14" spans="1:6" ht="129" customHeight="1">
      <c r="A14" s="22"/>
      <c r="B14" s="24"/>
      <c r="C14" s="24"/>
      <c r="D14" s="24"/>
      <c r="E14" s="24"/>
      <c r="F14" s="25"/>
    </row>
    <row r="16" spans="1:6" ht="13.5" thickBot="1"/>
    <row r="17" spans="1:12" s="34" customFormat="1" ht="28.35" customHeight="1" thickBot="1">
      <c r="A17" s="29" t="s">
        <v>10</v>
      </c>
      <c r="B17" s="30" t="s">
        <v>0</v>
      </c>
      <c r="C17" s="31" t="s">
        <v>1</v>
      </c>
      <c r="D17" s="31" t="s">
        <v>2</v>
      </c>
      <c r="E17" s="32" t="s">
        <v>3</v>
      </c>
      <c r="F17" s="33" t="s">
        <v>4</v>
      </c>
      <c r="H17" s="35"/>
    </row>
    <row r="18" spans="1:12" s="41" customFormat="1" ht="28.35" customHeight="1" thickBot="1">
      <c r="A18" s="36" t="s">
        <v>35</v>
      </c>
      <c r="B18" s="37"/>
      <c r="C18" s="38"/>
      <c r="D18" s="38"/>
      <c r="E18" s="39"/>
      <c r="F18" s="40"/>
      <c r="H18" s="42"/>
    </row>
    <row r="19" spans="1:12" s="50" customFormat="1" ht="46.5" customHeight="1">
      <c r="A19" s="43">
        <v>1</v>
      </c>
      <c r="B19" s="44" t="s">
        <v>71</v>
      </c>
      <c r="C19" s="45" t="s">
        <v>5</v>
      </c>
      <c r="D19" s="45">
        <v>120</v>
      </c>
      <c r="E19" s="182"/>
      <c r="F19" s="46">
        <f>D19*E19</f>
        <v>0</v>
      </c>
      <c r="G19" s="47"/>
      <c r="H19" s="48"/>
      <c r="I19" s="47"/>
      <c r="J19" s="47"/>
      <c r="K19" s="49"/>
      <c r="L19" s="49"/>
    </row>
    <row r="20" spans="1:12" s="50" customFormat="1" ht="27.75" customHeight="1">
      <c r="A20" s="51">
        <v>2</v>
      </c>
      <c r="B20" s="44" t="s">
        <v>72</v>
      </c>
      <c r="C20" s="52" t="s">
        <v>5</v>
      </c>
      <c r="D20" s="52">
        <v>80</v>
      </c>
      <c r="E20" s="183"/>
      <c r="F20" s="46">
        <f>D20*E20</f>
        <v>0</v>
      </c>
      <c r="H20" s="54"/>
    </row>
    <row r="21" spans="1:12" s="34" customFormat="1" ht="43.5" customHeight="1">
      <c r="A21" s="51">
        <v>3</v>
      </c>
      <c r="B21" s="55" t="s">
        <v>36</v>
      </c>
      <c r="C21" s="56" t="s">
        <v>7</v>
      </c>
      <c r="D21" s="56">
        <v>2</v>
      </c>
      <c r="E21" s="182"/>
      <c r="F21" s="46">
        <f>D21*E21</f>
        <v>0</v>
      </c>
      <c r="H21" s="35"/>
    </row>
    <row r="22" spans="1:12" s="50" customFormat="1" ht="51" customHeight="1">
      <c r="A22" s="51">
        <f>A21+1</f>
        <v>4</v>
      </c>
      <c r="B22" s="57" t="s">
        <v>73</v>
      </c>
      <c r="C22" s="58" t="s">
        <v>11</v>
      </c>
      <c r="D22" s="58">
        <v>6</v>
      </c>
      <c r="E22" s="184"/>
      <c r="F22" s="59">
        <f t="shared" ref="F22" si="0">E22*D22</f>
        <v>0</v>
      </c>
      <c r="H22" s="60"/>
    </row>
    <row r="23" spans="1:12" s="62" customFormat="1" ht="27.75" customHeight="1">
      <c r="A23" s="51">
        <f t="shared" ref="A23:A24" si="1">A22+1</f>
        <v>5</v>
      </c>
      <c r="B23" s="61" t="s">
        <v>74</v>
      </c>
      <c r="C23" s="56" t="s">
        <v>7</v>
      </c>
      <c r="D23" s="56">
        <v>1</v>
      </c>
      <c r="E23" s="182"/>
      <c r="F23" s="46">
        <f>D23*E23</f>
        <v>0</v>
      </c>
      <c r="H23" s="63"/>
    </row>
    <row r="24" spans="1:12" s="62" customFormat="1" ht="28.5" customHeight="1">
      <c r="A24" s="51">
        <f t="shared" si="1"/>
        <v>6</v>
      </c>
      <c r="B24" s="64" t="s">
        <v>55</v>
      </c>
      <c r="C24" s="65" t="s">
        <v>56</v>
      </c>
      <c r="D24" s="65">
        <v>5</v>
      </c>
      <c r="E24" s="185"/>
      <c r="F24" s="66">
        <f>SUM(F19:F23)*D24/100</f>
        <v>0</v>
      </c>
      <c r="H24" s="63"/>
    </row>
    <row r="25" spans="1:12" s="50" customFormat="1" ht="12" customHeight="1" thickBot="1">
      <c r="A25" s="67"/>
      <c r="B25" s="68"/>
      <c r="C25" s="47"/>
      <c r="D25" s="47"/>
      <c r="E25" s="69"/>
      <c r="F25" s="70"/>
      <c r="H25" s="60"/>
    </row>
    <row r="26" spans="1:12" s="34" customFormat="1" ht="28.35" customHeight="1" thickBot="1">
      <c r="A26" s="71" t="s">
        <v>6</v>
      </c>
      <c r="B26" s="72" t="s">
        <v>37</v>
      </c>
      <c r="C26" s="73"/>
      <c r="D26" s="73"/>
      <c r="E26" s="74"/>
      <c r="F26" s="75">
        <f>SUM(F19:F25)</f>
        <v>0</v>
      </c>
      <c r="H26" s="35"/>
    </row>
    <row r="27" spans="1:12" s="81" customFormat="1" ht="28.35" customHeight="1" thickBot="1">
      <c r="A27" s="76" t="s">
        <v>33</v>
      </c>
      <c r="B27" s="77"/>
      <c r="C27" s="78"/>
      <c r="D27" s="78"/>
      <c r="E27" s="79"/>
      <c r="F27" s="80"/>
      <c r="H27" s="82"/>
    </row>
    <row r="28" spans="1:12" s="50" customFormat="1" ht="39" customHeight="1">
      <c r="A28" s="83" t="s">
        <v>13</v>
      </c>
      <c r="B28" s="44" t="s">
        <v>75</v>
      </c>
      <c r="C28" s="56" t="s">
        <v>5</v>
      </c>
      <c r="D28" s="56">
        <v>80</v>
      </c>
      <c r="E28" s="186"/>
      <c r="F28" s="84">
        <f>D28*E28</f>
        <v>0</v>
      </c>
      <c r="H28" s="60"/>
    </row>
    <row r="29" spans="1:12" s="50" customFormat="1" ht="39.75" customHeight="1">
      <c r="A29" s="83" t="s">
        <v>14</v>
      </c>
      <c r="B29" s="44" t="s">
        <v>76</v>
      </c>
      <c r="C29" s="56" t="s">
        <v>5</v>
      </c>
      <c r="D29" s="56">
        <v>15</v>
      </c>
      <c r="E29" s="186"/>
      <c r="F29" s="84">
        <f>D29*E29</f>
        <v>0</v>
      </c>
      <c r="H29" s="60"/>
    </row>
    <row r="30" spans="1:12" s="34" customFormat="1" ht="25.5" customHeight="1">
      <c r="A30" s="83" t="s">
        <v>15</v>
      </c>
      <c r="B30" s="44" t="s">
        <v>77</v>
      </c>
      <c r="C30" s="52" t="s">
        <v>5</v>
      </c>
      <c r="D30" s="52">
        <v>80</v>
      </c>
      <c r="E30" s="187"/>
      <c r="F30" s="84">
        <f>D30*E30</f>
        <v>0</v>
      </c>
      <c r="H30" s="35"/>
    </row>
    <row r="31" spans="1:12" s="34" customFormat="1" ht="36" customHeight="1">
      <c r="A31" s="83" t="s">
        <v>16</v>
      </c>
      <c r="B31" s="44" t="s">
        <v>78</v>
      </c>
      <c r="C31" s="52" t="s">
        <v>11</v>
      </c>
      <c r="D31" s="52">
        <v>8</v>
      </c>
      <c r="E31" s="187"/>
      <c r="F31" s="84">
        <f>D31*E31</f>
        <v>0</v>
      </c>
      <c r="H31" s="35"/>
    </row>
    <row r="32" spans="1:12" s="34" customFormat="1" ht="42.75" customHeight="1">
      <c r="A32" s="85">
        <v>5</v>
      </c>
      <c r="B32" s="86" t="s">
        <v>79</v>
      </c>
      <c r="C32" s="52" t="s">
        <v>7</v>
      </c>
      <c r="D32" s="52">
        <v>1</v>
      </c>
      <c r="E32" s="183"/>
      <c r="F32" s="46">
        <f>D32*E32</f>
        <v>0</v>
      </c>
      <c r="H32" s="35"/>
    </row>
    <row r="33" spans="1:13" s="34" customFormat="1" ht="21.75" customHeight="1">
      <c r="A33" s="87" t="s">
        <v>20</v>
      </c>
      <c r="B33" s="86" t="s">
        <v>26</v>
      </c>
      <c r="C33" s="52"/>
      <c r="D33" s="52"/>
      <c r="E33" s="183"/>
      <c r="F33" s="46"/>
      <c r="H33" s="35"/>
    </row>
    <row r="34" spans="1:13" s="34" customFormat="1" ht="18.75" customHeight="1">
      <c r="A34" s="88"/>
      <c r="B34" s="86" t="s">
        <v>27</v>
      </c>
      <c r="C34" s="52" t="s">
        <v>11</v>
      </c>
      <c r="D34" s="52">
        <v>1</v>
      </c>
      <c r="E34" s="183"/>
      <c r="F34" s="46">
        <f>D34*E34</f>
        <v>0</v>
      </c>
      <c r="H34" s="35"/>
    </row>
    <row r="35" spans="1:13" s="34" customFormat="1" ht="20.25" customHeight="1">
      <c r="A35" s="87" t="s">
        <v>20</v>
      </c>
      <c r="B35" s="86" t="s">
        <v>28</v>
      </c>
      <c r="C35" s="52"/>
      <c r="D35" s="52"/>
      <c r="E35" s="188"/>
      <c r="F35" s="46"/>
      <c r="H35" s="35"/>
    </row>
    <row r="36" spans="1:13" s="34" customFormat="1" ht="15.75" customHeight="1">
      <c r="A36" s="88"/>
      <c r="B36" s="86" t="s">
        <v>80</v>
      </c>
      <c r="C36" s="52" t="s">
        <v>11</v>
      </c>
      <c r="D36" s="52">
        <v>1</v>
      </c>
      <c r="E36" s="183"/>
      <c r="F36" s="46">
        <f>D36*E36</f>
        <v>0</v>
      </c>
      <c r="H36" s="35"/>
    </row>
    <row r="37" spans="1:13" s="34" customFormat="1" ht="14.1" customHeight="1">
      <c r="A37" s="87" t="s">
        <v>20</v>
      </c>
      <c r="B37" s="86" t="s">
        <v>34</v>
      </c>
      <c r="C37" s="52" t="s">
        <v>11</v>
      </c>
      <c r="D37" s="52">
        <v>1</v>
      </c>
      <c r="E37" s="183"/>
      <c r="F37" s="46">
        <f>D37*E37</f>
        <v>0</v>
      </c>
      <c r="G37" s="89"/>
      <c r="H37" s="90"/>
      <c r="I37" s="89"/>
      <c r="J37" s="89"/>
    </row>
    <row r="38" spans="1:13" s="34" customFormat="1" ht="14.1" customHeight="1">
      <c r="A38" s="87" t="s">
        <v>20</v>
      </c>
      <c r="B38" s="86" t="s">
        <v>29</v>
      </c>
      <c r="C38" s="52"/>
      <c r="D38" s="52"/>
      <c r="E38" s="183"/>
      <c r="F38" s="46"/>
      <c r="G38" s="89"/>
      <c r="H38" s="90"/>
      <c r="I38" s="89"/>
      <c r="J38" s="89"/>
    </row>
    <row r="39" spans="1:13" s="34" customFormat="1" ht="14.1" customHeight="1">
      <c r="A39" s="88"/>
      <c r="B39" s="86" t="s">
        <v>30</v>
      </c>
      <c r="C39" s="52" t="s">
        <v>11</v>
      </c>
      <c r="D39" s="52">
        <v>4</v>
      </c>
      <c r="E39" s="183"/>
      <c r="F39" s="46">
        <f>D39*E39</f>
        <v>0</v>
      </c>
      <c r="G39" s="89"/>
      <c r="H39" s="90"/>
      <c r="I39" s="89"/>
      <c r="J39" s="89"/>
      <c r="K39" s="89"/>
      <c r="L39" s="89"/>
      <c r="M39" s="89"/>
    </row>
    <row r="40" spans="1:13" s="34" customFormat="1" ht="14.1" customHeight="1">
      <c r="A40" s="88"/>
      <c r="B40" s="86" t="s">
        <v>81</v>
      </c>
      <c r="C40" s="52" t="s">
        <v>11</v>
      </c>
      <c r="D40" s="52">
        <v>1</v>
      </c>
      <c r="E40" s="183"/>
      <c r="F40" s="46">
        <f>D40*E40</f>
        <v>0</v>
      </c>
      <c r="G40" s="89"/>
      <c r="H40" s="90"/>
      <c r="I40" s="89"/>
      <c r="J40" s="89"/>
      <c r="K40" s="89"/>
      <c r="L40" s="89"/>
      <c r="M40" s="89"/>
    </row>
    <row r="41" spans="1:13" s="34" customFormat="1" ht="14.1" customHeight="1">
      <c r="A41" s="88"/>
      <c r="B41" s="86" t="s">
        <v>31</v>
      </c>
      <c r="C41" s="52" t="s">
        <v>11</v>
      </c>
      <c r="D41" s="52">
        <v>11</v>
      </c>
      <c r="E41" s="183"/>
      <c r="F41" s="46">
        <f>D41*E41</f>
        <v>0</v>
      </c>
      <c r="G41" s="89"/>
      <c r="H41" s="90"/>
      <c r="I41" s="89"/>
      <c r="J41" s="89"/>
      <c r="K41" s="89"/>
      <c r="L41" s="89"/>
      <c r="M41" s="89"/>
    </row>
    <row r="42" spans="1:13" s="34" customFormat="1" ht="14.1" customHeight="1">
      <c r="A42" s="88"/>
      <c r="B42" s="44" t="s">
        <v>32</v>
      </c>
      <c r="C42" s="52" t="s">
        <v>11</v>
      </c>
      <c r="D42" s="52">
        <v>1</v>
      </c>
      <c r="E42" s="183"/>
      <c r="F42" s="46">
        <f>D42*E42</f>
        <v>0</v>
      </c>
      <c r="G42" s="89"/>
      <c r="H42" s="90"/>
      <c r="I42" s="89"/>
      <c r="J42" s="89"/>
      <c r="K42" s="89"/>
      <c r="L42" s="89"/>
      <c r="M42" s="89"/>
    </row>
    <row r="43" spans="1:13" s="89" customFormat="1" ht="14.1" customHeight="1">
      <c r="A43" s="91"/>
      <c r="B43" s="44" t="s">
        <v>82</v>
      </c>
      <c r="C43" s="52" t="s">
        <v>11</v>
      </c>
      <c r="D43" s="52">
        <v>1</v>
      </c>
      <c r="E43" s="183"/>
      <c r="F43" s="46">
        <f>D43*E43</f>
        <v>0</v>
      </c>
      <c r="G43" s="34"/>
      <c r="H43" s="35"/>
      <c r="I43" s="34"/>
      <c r="J43" s="34"/>
      <c r="K43" s="34"/>
      <c r="L43" s="34"/>
      <c r="M43" s="34"/>
    </row>
    <row r="44" spans="1:13" s="89" customFormat="1" ht="14.1" customHeight="1">
      <c r="A44" s="91"/>
      <c r="B44" s="44" t="s">
        <v>83</v>
      </c>
      <c r="C44" s="52" t="s">
        <v>11</v>
      </c>
      <c r="D44" s="52">
        <v>1</v>
      </c>
      <c r="E44" s="183"/>
      <c r="F44" s="46">
        <f>D44*E44</f>
        <v>0</v>
      </c>
      <c r="G44" s="34"/>
      <c r="H44" s="35"/>
      <c r="I44" s="34"/>
      <c r="J44" s="34"/>
      <c r="K44" s="34"/>
      <c r="L44" s="34"/>
      <c r="M44" s="34"/>
    </row>
    <row r="45" spans="1:13" s="34" customFormat="1" ht="32.25" customHeight="1">
      <c r="A45" s="87" t="s">
        <v>20</v>
      </c>
      <c r="B45" s="92" t="s">
        <v>21</v>
      </c>
      <c r="C45" s="52" t="s">
        <v>7</v>
      </c>
      <c r="D45" s="52">
        <v>1</v>
      </c>
      <c r="E45" s="183"/>
      <c r="F45" s="46"/>
      <c r="H45" s="35"/>
    </row>
    <row r="46" spans="1:13" s="34" customFormat="1" ht="24">
      <c r="A46" s="93" t="s">
        <v>17</v>
      </c>
      <c r="B46" s="94" t="s">
        <v>24</v>
      </c>
      <c r="C46" s="52" t="s">
        <v>7</v>
      </c>
      <c r="D46" s="52">
        <v>1</v>
      </c>
      <c r="E46" s="183"/>
      <c r="F46" s="46">
        <f>D46*E46</f>
        <v>0</v>
      </c>
      <c r="H46" s="35"/>
    </row>
    <row r="47" spans="1:13" s="34" customFormat="1" ht="27" customHeight="1">
      <c r="A47" s="83" t="s">
        <v>18</v>
      </c>
      <c r="B47" s="44" t="s">
        <v>84</v>
      </c>
      <c r="C47" s="52" t="s">
        <v>7</v>
      </c>
      <c r="D47" s="52">
        <v>2</v>
      </c>
      <c r="E47" s="183"/>
      <c r="F47" s="46">
        <f>D47*E47</f>
        <v>0</v>
      </c>
      <c r="H47" s="35"/>
    </row>
    <row r="48" spans="1:13" s="34" customFormat="1" ht="17.25" customHeight="1">
      <c r="A48" s="93" t="s">
        <v>57</v>
      </c>
      <c r="B48" s="94" t="s">
        <v>25</v>
      </c>
      <c r="C48" s="52" t="s">
        <v>11</v>
      </c>
      <c r="D48" s="52">
        <v>1</v>
      </c>
      <c r="E48" s="183"/>
      <c r="F48" s="46">
        <f t="shared" ref="F46:F49" si="2">D48*E48</f>
        <v>0</v>
      </c>
      <c r="H48" s="35"/>
    </row>
    <row r="49" spans="1:8" s="50" customFormat="1" ht="24" customHeight="1">
      <c r="A49" s="83" t="s">
        <v>19</v>
      </c>
      <c r="B49" s="95" t="s">
        <v>86</v>
      </c>
      <c r="C49" s="96" t="s">
        <v>5</v>
      </c>
      <c r="D49" s="1">
        <v>4</v>
      </c>
      <c r="E49" s="183"/>
      <c r="F49" s="46">
        <f>D49*E49</f>
        <v>0</v>
      </c>
      <c r="H49" s="60"/>
    </row>
    <row r="50" spans="1:8" s="34" customFormat="1" ht="25.5" customHeight="1">
      <c r="A50" s="97">
        <v>10</v>
      </c>
      <c r="B50" s="86" t="s">
        <v>85</v>
      </c>
      <c r="C50" s="56" t="s">
        <v>5</v>
      </c>
      <c r="D50" s="56">
        <v>20</v>
      </c>
      <c r="E50" s="182"/>
      <c r="F50" s="46">
        <f>D50*E50</f>
        <v>0</v>
      </c>
      <c r="H50" s="35"/>
    </row>
    <row r="51" spans="1:8" s="34" customFormat="1" ht="20.25" customHeight="1">
      <c r="A51" s="98"/>
      <c r="B51" s="99"/>
      <c r="C51" s="100"/>
      <c r="D51" s="100"/>
      <c r="E51" s="189"/>
      <c r="F51" s="101"/>
      <c r="H51" s="35"/>
    </row>
    <row r="52" spans="1:8" s="34" customFormat="1" ht="27.75" customHeight="1">
      <c r="A52" s="88">
        <v>11</v>
      </c>
      <c r="B52" s="64" t="s">
        <v>55</v>
      </c>
      <c r="C52" s="65" t="s">
        <v>56</v>
      </c>
      <c r="D52" s="65">
        <v>5</v>
      </c>
      <c r="E52" s="185"/>
      <c r="F52" s="66">
        <f>SUM(F28:F50)*D52/100</f>
        <v>0</v>
      </c>
      <c r="H52" s="35"/>
    </row>
    <row r="53" spans="1:8" s="34" customFormat="1" ht="17.25" customHeight="1" thickBot="1">
      <c r="A53" s="102"/>
      <c r="B53" s="103"/>
      <c r="C53" s="104"/>
      <c r="D53" s="104"/>
      <c r="E53" s="105"/>
      <c r="F53" s="106"/>
      <c r="H53" s="35"/>
    </row>
    <row r="54" spans="1:8" s="34" customFormat="1" ht="17.25" customHeight="1" thickBot="1">
      <c r="A54" s="107"/>
      <c r="B54" s="108" t="s">
        <v>22</v>
      </c>
      <c r="C54" s="109"/>
      <c r="D54" s="109"/>
      <c r="E54" s="110"/>
      <c r="F54" s="111">
        <f>SUM(F28:F52)</f>
        <v>0</v>
      </c>
      <c r="H54" s="35"/>
    </row>
    <row r="55" spans="1:8" s="41" customFormat="1" ht="17.25" customHeight="1">
      <c r="A55" s="88"/>
      <c r="B55" s="112"/>
      <c r="C55" s="52"/>
      <c r="D55" s="56"/>
      <c r="E55" s="53"/>
      <c r="F55" s="113"/>
      <c r="H55" s="42"/>
    </row>
    <row r="56" spans="1:8" s="41" customFormat="1" ht="27" customHeight="1" thickBot="1">
      <c r="A56" s="114"/>
      <c r="B56" s="115"/>
      <c r="C56" s="116"/>
      <c r="D56" s="116"/>
      <c r="E56" s="117"/>
      <c r="F56" s="118"/>
      <c r="H56" s="42"/>
    </row>
    <row r="57" spans="1:8" s="50" customFormat="1" ht="28.35" customHeight="1" thickBot="1">
      <c r="A57" s="119" t="s">
        <v>90</v>
      </c>
      <c r="B57" s="120"/>
      <c r="C57" s="121"/>
      <c r="D57" s="121"/>
      <c r="E57" s="122"/>
      <c r="F57" s="123"/>
      <c r="H57" s="60"/>
    </row>
    <row r="58" spans="1:8" s="50" customFormat="1" ht="56.25" customHeight="1">
      <c r="A58" s="124">
        <v>1</v>
      </c>
      <c r="B58" s="44" t="s">
        <v>58</v>
      </c>
      <c r="C58" s="52" t="s">
        <v>11</v>
      </c>
      <c r="D58" s="52">
        <v>47</v>
      </c>
      <c r="E58" s="183"/>
      <c r="F58" s="46">
        <f>D58*E58</f>
        <v>0</v>
      </c>
      <c r="H58" s="60"/>
    </row>
    <row r="59" spans="1:8" s="50" customFormat="1" ht="66" customHeight="1">
      <c r="A59" s="124">
        <f>A58+1</f>
        <v>2</v>
      </c>
      <c r="B59" s="86" t="s">
        <v>87</v>
      </c>
      <c r="C59" s="52" t="s">
        <v>11</v>
      </c>
      <c r="D59" s="52">
        <v>12</v>
      </c>
      <c r="E59" s="183"/>
      <c r="F59" s="46">
        <f>D59*E59</f>
        <v>0</v>
      </c>
      <c r="H59" s="60"/>
    </row>
    <row r="60" spans="1:8" s="50" customFormat="1" ht="77.25" customHeight="1">
      <c r="A60" s="124">
        <f t="shared" ref="A60:A70" si="3">A59+1</f>
        <v>3</v>
      </c>
      <c r="B60" s="86" t="s">
        <v>88</v>
      </c>
      <c r="C60" s="52" t="s">
        <v>11</v>
      </c>
      <c r="D60" s="52">
        <v>4</v>
      </c>
      <c r="E60" s="183"/>
      <c r="F60" s="46">
        <f>D60*E60</f>
        <v>0</v>
      </c>
      <c r="H60" s="60"/>
    </row>
    <row r="61" spans="1:8" s="50" customFormat="1" ht="43.5" customHeight="1">
      <c r="A61" s="124">
        <f t="shared" si="3"/>
        <v>4</v>
      </c>
      <c r="B61" s="86" t="s">
        <v>59</v>
      </c>
      <c r="C61" s="52" t="s">
        <v>11</v>
      </c>
      <c r="D61" s="52">
        <v>4</v>
      </c>
      <c r="E61" s="183"/>
      <c r="F61" s="46">
        <f>D61*E61</f>
        <v>0</v>
      </c>
      <c r="H61" s="60"/>
    </row>
    <row r="62" spans="1:8" s="50" customFormat="1" ht="42" customHeight="1">
      <c r="A62" s="124">
        <f t="shared" si="3"/>
        <v>5</v>
      </c>
      <c r="B62" s="86" t="s">
        <v>60</v>
      </c>
      <c r="C62" s="52" t="s">
        <v>11</v>
      </c>
      <c r="D62" s="52">
        <v>10</v>
      </c>
      <c r="E62" s="183"/>
      <c r="F62" s="46">
        <f>D62*E62</f>
        <v>0</v>
      </c>
      <c r="H62" s="60"/>
    </row>
    <row r="63" spans="1:8" s="50" customFormat="1" ht="48" customHeight="1">
      <c r="A63" s="124">
        <f t="shared" si="3"/>
        <v>6</v>
      </c>
      <c r="B63" s="86" t="s">
        <v>61</v>
      </c>
      <c r="C63" s="52" t="s">
        <v>11</v>
      </c>
      <c r="D63" s="52">
        <v>4</v>
      </c>
      <c r="E63" s="183"/>
      <c r="F63" s="46">
        <f>D63*E63</f>
        <v>0</v>
      </c>
      <c r="H63" s="60"/>
    </row>
    <row r="64" spans="1:8" s="50" customFormat="1" ht="30.75" customHeight="1">
      <c r="A64" s="124">
        <f t="shared" si="3"/>
        <v>7</v>
      </c>
      <c r="B64" s="86" t="s">
        <v>62</v>
      </c>
      <c r="C64" s="52" t="s">
        <v>11</v>
      </c>
      <c r="D64" s="52">
        <v>4</v>
      </c>
      <c r="E64" s="183"/>
      <c r="F64" s="46">
        <f>D64*E64</f>
        <v>0</v>
      </c>
      <c r="H64" s="60"/>
    </row>
    <row r="65" spans="1:8" s="50" customFormat="1" ht="43.5" customHeight="1">
      <c r="A65" s="124">
        <f t="shared" si="3"/>
        <v>8</v>
      </c>
      <c r="B65" s="86" t="s">
        <v>63</v>
      </c>
      <c r="C65" s="52" t="s">
        <v>5</v>
      </c>
      <c r="D65" s="52">
        <v>62</v>
      </c>
      <c r="E65" s="183"/>
      <c r="F65" s="46">
        <f>D65*E65</f>
        <v>0</v>
      </c>
      <c r="H65" s="60"/>
    </row>
    <row r="66" spans="1:8" s="50" customFormat="1" ht="36" customHeight="1">
      <c r="A66" s="124">
        <f>A65+1</f>
        <v>9</v>
      </c>
      <c r="B66" s="86" t="s">
        <v>64</v>
      </c>
      <c r="C66" s="52" t="s">
        <v>11</v>
      </c>
      <c r="D66" s="52">
        <v>14</v>
      </c>
      <c r="E66" s="183"/>
      <c r="F66" s="46">
        <f>D66*E66</f>
        <v>0</v>
      </c>
      <c r="H66" s="60"/>
    </row>
    <row r="67" spans="1:8" s="50" customFormat="1" ht="51.75" customHeight="1">
      <c r="A67" s="124">
        <f t="shared" si="3"/>
        <v>10</v>
      </c>
      <c r="B67" s="86" t="s">
        <v>65</v>
      </c>
      <c r="C67" s="52" t="s">
        <v>11</v>
      </c>
      <c r="D67" s="52">
        <v>8</v>
      </c>
      <c r="E67" s="183"/>
      <c r="F67" s="46">
        <f>D67*E67</f>
        <v>0</v>
      </c>
      <c r="H67" s="60"/>
    </row>
    <row r="68" spans="1:8" s="50" customFormat="1" ht="48">
      <c r="A68" s="124">
        <f t="shared" si="3"/>
        <v>11</v>
      </c>
      <c r="B68" s="86" t="s">
        <v>66</v>
      </c>
      <c r="C68" s="52" t="s">
        <v>5</v>
      </c>
      <c r="D68" s="52">
        <v>100</v>
      </c>
      <c r="E68" s="183"/>
      <c r="F68" s="46">
        <f>D68*E68</f>
        <v>0</v>
      </c>
      <c r="H68" s="60"/>
    </row>
    <row r="69" spans="1:8" s="81" customFormat="1" ht="30.75" customHeight="1">
      <c r="A69" s="124">
        <f t="shared" si="3"/>
        <v>12</v>
      </c>
      <c r="B69" s="125" t="s">
        <v>89</v>
      </c>
      <c r="C69" s="5" t="s">
        <v>7</v>
      </c>
      <c r="D69" s="126">
        <v>1</v>
      </c>
      <c r="E69" s="190"/>
      <c r="F69" s="46">
        <f>D69*E69</f>
        <v>0</v>
      </c>
      <c r="H69" s="82"/>
    </row>
    <row r="70" spans="1:8" s="50" customFormat="1" ht="15" customHeight="1" thickBot="1">
      <c r="A70" s="124">
        <f t="shared" si="3"/>
        <v>13</v>
      </c>
      <c r="B70" s="64" t="s">
        <v>55</v>
      </c>
      <c r="C70" s="65" t="s">
        <v>56</v>
      </c>
      <c r="D70" s="65">
        <v>5</v>
      </c>
      <c r="E70" s="185"/>
      <c r="F70" s="46">
        <f>SUM(F58:F69)*0.05</f>
        <v>0</v>
      </c>
      <c r="H70" s="60"/>
    </row>
    <row r="71" spans="1:8" s="34" customFormat="1" ht="29.25" customHeight="1" thickBot="1">
      <c r="A71" s="127" t="s">
        <v>6</v>
      </c>
      <c r="B71" s="72" t="s">
        <v>38</v>
      </c>
      <c r="C71" s="128"/>
      <c r="D71" s="128"/>
      <c r="E71" s="129"/>
      <c r="F71" s="130">
        <f>SUM(F58:F70)</f>
        <v>0</v>
      </c>
      <c r="H71" s="35"/>
    </row>
    <row r="72" spans="1:8" s="136" customFormat="1" ht="28.35" customHeight="1">
      <c r="A72" s="131"/>
      <c r="B72" s="132"/>
      <c r="C72" s="133"/>
      <c r="D72" s="133"/>
      <c r="E72" s="134"/>
      <c r="F72" s="135"/>
      <c r="H72" s="137"/>
    </row>
    <row r="73" spans="1:8" s="136" customFormat="1" ht="28.35" customHeight="1" thickBot="1">
      <c r="A73" s="138"/>
      <c r="B73" s="139"/>
      <c r="C73" s="140"/>
      <c r="D73" s="140"/>
      <c r="E73" s="141"/>
      <c r="F73" s="142"/>
      <c r="H73" s="137"/>
    </row>
    <row r="74" spans="1:8" s="136" customFormat="1" ht="34.5" customHeight="1" thickBot="1">
      <c r="A74" s="143" t="s">
        <v>91</v>
      </c>
      <c r="B74" s="37"/>
      <c r="C74" s="144"/>
      <c r="D74" s="144"/>
      <c r="E74" s="145"/>
      <c r="F74" s="146"/>
      <c r="H74" s="137"/>
    </row>
    <row r="75" spans="1:8" s="136" customFormat="1" ht="28.35" customHeight="1">
      <c r="A75" s="124">
        <v>1</v>
      </c>
      <c r="B75" s="125" t="s">
        <v>49</v>
      </c>
      <c r="C75" s="13" t="s">
        <v>11</v>
      </c>
      <c r="D75" s="13">
        <v>1</v>
      </c>
      <c r="E75" s="2"/>
      <c r="F75" s="148">
        <f>E75*D75</f>
        <v>0</v>
      </c>
      <c r="H75" s="137"/>
    </row>
    <row r="76" spans="1:8" s="136" customFormat="1" ht="28.35" customHeight="1">
      <c r="A76" s="124">
        <v>2</v>
      </c>
      <c r="B76" s="125" t="s">
        <v>67</v>
      </c>
      <c r="C76" s="13" t="s">
        <v>11</v>
      </c>
      <c r="D76" s="13">
        <v>1</v>
      </c>
      <c r="E76" s="2"/>
      <c r="F76" s="148">
        <f>E76*D76</f>
        <v>0</v>
      </c>
      <c r="H76" s="137"/>
    </row>
    <row r="77" spans="1:8" s="136" customFormat="1" ht="28.35" customHeight="1">
      <c r="A77" s="124">
        <v>3</v>
      </c>
      <c r="B77" s="125" t="s">
        <v>50</v>
      </c>
      <c r="C77" s="13" t="s">
        <v>11</v>
      </c>
      <c r="D77" s="13">
        <v>1</v>
      </c>
      <c r="E77" s="2"/>
      <c r="F77" s="148">
        <f>D77*E77</f>
        <v>0</v>
      </c>
      <c r="H77" s="137"/>
    </row>
    <row r="78" spans="1:8" s="136" customFormat="1" ht="28.35" customHeight="1">
      <c r="A78" s="124">
        <v>4</v>
      </c>
      <c r="B78" s="125" t="s">
        <v>69</v>
      </c>
      <c r="C78" s="13" t="s">
        <v>7</v>
      </c>
      <c r="D78" s="13">
        <v>1</v>
      </c>
      <c r="E78" s="2"/>
      <c r="F78" s="148">
        <f>D78*E78</f>
        <v>0</v>
      </c>
      <c r="H78" s="137"/>
    </row>
    <row r="79" spans="1:8" s="136" customFormat="1" ht="28.35" customHeight="1" thickBot="1">
      <c r="A79" s="124">
        <v>5</v>
      </c>
      <c r="B79" s="125" t="s">
        <v>51</v>
      </c>
      <c r="C79" s="13" t="s">
        <v>11</v>
      </c>
      <c r="D79" s="13">
        <v>1</v>
      </c>
      <c r="E79" s="2"/>
      <c r="F79" s="148">
        <f>E79*D79</f>
        <v>0</v>
      </c>
      <c r="H79" s="137"/>
    </row>
    <row r="80" spans="1:8" s="136" customFormat="1" ht="28.35" customHeight="1" thickBot="1">
      <c r="A80" s="127" t="s">
        <v>6</v>
      </c>
      <c r="B80" s="72" t="s">
        <v>52</v>
      </c>
      <c r="C80" s="128"/>
      <c r="D80" s="128"/>
      <c r="E80" s="129"/>
      <c r="F80" s="130">
        <f>SUM(F75:F79)</f>
        <v>0</v>
      </c>
      <c r="H80" s="137"/>
    </row>
    <row r="81" spans="1:8" s="136" customFormat="1" ht="20.25" customHeight="1">
      <c r="A81" s="124"/>
      <c r="B81" s="125"/>
      <c r="C81" s="13"/>
      <c r="D81" s="13"/>
      <c r="E81" s="147"/>
      <c r="F81" s="149"/>
      <c r="H81" s="137"/>
    </row>
    <row r="82" spans="1:8" s="153" customFormat="1" ht="28.35" customHeight="1">
      <c r="A82" s="150"/>
      <c r="B82" s="18"/>
      <c r="C82" s="19"/>
      <c r="D82" s="19"/>
      <c r="E82" s="151"/>
      <c r="F82" s="152"/>
      <c r="H82" s="154"/>
    </row>
    <row r="83" spans="1:8" s="153" customFormat="1" ht="28.35" customHeight="1">
      <c r="A83" s="155"/>
      <c r="B83" s="156" t="s">
        <v>68</v>
      </c>
      <c r="C83" s="156"/>
      <c r="D83" s="156"/>
      <c r="E83" s="156"/>
      <c r="F83" s="157"/>
      <c r="H83" s="154"/>
    </row>
    <row r="84" spans="1:8" s="153" customFormat="1" ht="28.35" customHeight="1">
      <c r="A84" s="158"/>
      <c r="B84" s="159"/>
      <c r="C84" s="160"/>
      <c r="D84" s="160"/>
      <c r="E84" s="161"/>
      <c r="F84" s="152"/>
      <c r="H84" s="154"/>
    </row>
    <row r="85" spans="1:8" s="153" customFormat="1" ht="28.35" customHeight="1">
      <c r="A85" s="162" t="s">
        <v>39</v>
      </c>
      <c r="B85" s="163" t="s">
        <v>40</v>
      </c>
      <c r="C85" s="160"/>
      <c r="D85" s="160"/>
      <c r="E85" s="164">
        <f>SUM(F26)</f>
        <v>0</v>
      </c>
      <c r="F85" s="165"/>
      <c r="H85" s="154"/>
    </row>
    <row r="86" spans="1:8" s="153" customFormat="1" ht="28.35" customHeight="1">
      <c r="A86" s="162" t="s">
        <v>41</v>
      </c>
      <c r="B86" s="163" t="s">
        <v>42</v>
      </c>
      <c r="C86" s="160"/>
      <c r="D86" s="160"/>
      <c r="E86" s="164">
        <f>F54</f>
        <v>0</v>
      </c>
      <c r="F86" s="165"/>
      <c r="H86" s="154"/>
    </row>
    <row r="87" spans="1:8" s="153" customFormat="1" ht="22.5" customHeight="1">
      <c r="A87" s="166" t="s">
        <v>43</v>
      </c>
      <c r="B87" s="163" t="s">
        <v>45</v>
      </c>
      <c r="C87" s="160"/>
      <c r="D87" s="160"/>
      <c r="E87" s="164">
        <f>F71</f>
        <v>0</v>
      </c>
      <c r="F87" s="165"/>
      <c r="H87" s="154"/>
    </row>
    <row r="88" spans="1:8" s="153" customFormat="1" ht="28.35" customHeight="1" thickBot="1">
      <c r="A88" s="166" t="s">
        <v>44</v>
      </c>
      <c r="B88" s="167" t="s">
        <v>53</v>
      </c>
      <c r="C88" s="168"/>
      <c r="D88" s="169"/>
      <c r="E88" s="170">
        <f>F80</f>
        <v>0</v>
      </c>
      <c r="F88" s="165"/>
      <c r="H88" s="154"/>
    </row>
    <row r="89" spans="1:8" s="136" customFormat="1" ht="22.5" customHeight="1">
      <c r="A89" s="171"/>
      <c r="B89" s="172" t="s">
        <v>46</v>
      </c>
      <c r="C89" s="173"/>
      <c r="D89" s="173"/>
      <c r="E89" s="174">
        <f>SUM(E85+E86+E87+E88)</f>
        <v>0</v>
      </c>
      <c r="F89" s="175"/>
      <c r="H89" s="176"/>
    </row>
    <row r="90" spans="1:8" s="136" customFormat="1" ht="22.5" customHeight="1" thickBot="1">
      <c r="A90" s="171"/>
      <c r="B90" s="177" t="s">
        <v>47</v>
      </c>
      <c r="C90" s="178"/>
      <c r="D90" s="178"/>
      <c r="E90" s="179">
        <f>SUM(E89*0.22)</f>
        <v>0</v>
      </c>
      <c r="F90" s="175"/>
      <c r="H90" s="176"/>
    </row>
    <row r="91" spans="1:8" s="136" customFormat="1" ht="22.5" customHeight="1" thickBot="1">
      <c r="A91" s="180"/>
      <c r="B91" s="177" t="s">
        <v>48</v>
      </c>
      <c r="C91" s="178"/>
      <c r="D91" s="178"/>
      <c r="E91" s="179">
        <f>SUM(E89:E90)</f>
        <v>0</v>
      </c>
      <c r="F91" s="181"/>
      <c r="H91" s="137"/>
    </row>
  </sheetData>
  <sheetProtection algorithmName="SHA-512" hashValue="0M4ZRcaCEPkEuwMe+2Gwi2+xX2Z5/CRr73cX7bLPwSnwzjtw2URKvc2MmJkOqXQr9jZ4jy1xjLJkKzDkP+IY5A==" saltValue="f6BUu6Yum2jLw2Vmr04yoA==" spinCount="100000" sheet="1" objects="1" scenarios="1"/>
  <mergeCells count="2">
    <mergeCell ref="B83:F83"/>
    <mergeCell ref="B8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</vt:lpstr>
    </vt:vector>
  </TitlesOfParts>
  <Company>Elektro Petek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Ambroz</dc:creator>
  <cp:lastModifiedBy>Simon Prebil</cp:lastModifiedBy>
  <cp:lastPrinted>2008-12-03T12:38:09Z</cp:lastPrinted>
  <dcterms:created xsi:type="dcterms:W3CDTF">2001-06-20T04:33:25Z</dcterms:created>
  <dcterms:modified xsi:type="dcterms:W3CDTF">2026-08-04T14:15:17Z</dcterms:modified>
</cp:coreProperties>
</file>