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ok\Javna naročila\2021\Ureditev prostorov - Dol 18\2. FAZA\Popisi za JN\"/>
    </mc:Choice>
  </mc:AlternateContent>
  <xr:revisionPtr revIDLastSave="0" documentId="8_{2092D47F-245C-4E60-97FE-AA252A19A18C}" xr6:coauthVersionLast="47" xr6:coauthVersionMax="47" xr10:uidLastSave="{00000000-0000-0000-0000-000000000000}"/>
  <bookViews>
    <workbookView xWindow="-120" yWindow="-120" windowWidth="25440" windowHeight="15390" tabRatio="831" activeTab="3" xr2:uid="{00000000-000D-0000-FFFF-FFFF00000000}"/>
  </bookViews>
  <sheets>
    <sheet name="REKAP." sheetId="12" r:id="rId1"/>
    <sheet name="VODOVOD" sheetId="1" r:id="rId2"/>
    <sheet name="OGREVANJE IN HLAJENJE" sheetId="46" r:id="rId3"/>
    <sheet name="PREZRACEVANJE" sheetId="43" r:id="rId4"/>
  </sheets>
  <definedNames>
    <definedName name="_xlnm.Print_Area" localSheetId="2">'OGREVANJE IN HLAJENJE'!$A$1:$F$75</definedName>
    <definedName name="_xlnm.Print_Area" localSheetId="3">PREZRACEVANJE!$A$1:$F$62</definedName>
    <definedName name="_xlnm.Print_Area" localSheetId="0">'REKAP.'!$A$1:$C$34</definedName>
    <definedName name="_xlnm.Print_Area" localSheetId="1">VODOVOD!$A$1:$F$110</definedName>
    <definedName name="_xlnm.Print_Titles" localSheetId="2">'OGREVANJE IN HLAJENJE'!$3:$4</definedName>
    <definedName name="_xlnm.Print_Titles" localSheetId="3">PREZRACEVANJE!$3:$4</definedName>
    <definedName name="_xlnm.Print_Titles" localSheetId="1">VODOVOD!$3:$4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F21" i="1" l="1"/>
  <c r="F42" i="43" l="1"/>
  <c r="F38" i="43"/>
  <c r="F35" i="43"/>
  <c r="F25" i="43"/>
  <c r="F20" i="43"/>
  <c r="F17" i="43"/>
  <c r="F12" i="43" l="1"/>
  <c r="F8" i="43"/>
  <c r="F61" i="46" l="1"/>
  <c r="F57" i="46"/>
  <c r="F45" i="46"/>
  <c r="F93" i="1" l="1"/>
  <c r="F51" i="1"/>
  <c r="F30" i="1"/>
  <c r="F27" i="1"/>
  <c r="F19" i="1"/>
  <c r="F12" i="1"/>
  <c r="F12" i="46" l="1"/>
  <c r="B13" i="12" l="1"/>
  <c r="B11" i="12"/>
  <c r="F32" i="1"/>
  <c r="F31" i="43" l="1"/>
  <c r="F16" i="1" l="1"/>
  <c r="F64" i="46" l="1"/>
  <c r="F50" i="46" l="1"/>
  <c r="F49" i="46"/>
  <c r="F41" i="46" l="1"/>
  <c r="A5" i="46" l="1"/>
  <c r="A14" i="46" l="1"/>
  <c r="A27" i="46" s="1"/>
  <c r="A32" i="46" l="1"/>
  <c r="A37" i="46" s="1"/>
  <c r="A40" i="46" s="1"/>
  <c r="A43" i="46" l="1"/>
  <c r="F30" i="46" l="1"/>
  <c r="F25" i="46"/>
  <c r="A47" i="46" l="1"/>
  <c r="F55" i="1" l="1"/>
  <c r="F30" i="43" l="1"/>
  <c r="F29" i="43"/>
  <c r="F45" i="43" l="1"/>
  <c r="F48" i="1" l="1"/>
  <c r="A8" i="1" l="1"/>
  <c r="A11" i="1" l="1"/>
  <c r="A14" i="1" s="1"/>
  <c r="A18" i="1" l="1"/>
  <c r="A21" i="1" s="1"/>
  <c r="A23" i="1" l="1"/>
  <c r="A26" i="1" s="1"/>
  <c r="A29" i="1" l="1"/>
  <c r="F89" i="1"/>
  <c r="F91" i="1"/>
  <c r="A32" i="1" l="1"/>
  <c r="A34" i="1"/>
  <c r="A40" i="1" s="1"/>
  <c r="F70" i="1" l="1"/>
  <c r="F58" i="1" l="1"/>
  <c r="F49" i="43" l="1"/>
  <c r="F54" i="46" l="1"/>
  <c r="F69" i="46" l="1"/>
  <c r="F66" i="46"/>
  <c r="F38" i="46"/>
  <c r="F35" i="46"/>
  <c r="F34" i="46"/>
  <c r="B75" i="46"/>
  <c r="F71" i="46"/>
  <c r="F73" i="46" l="1"/>
  <c r="F75" i="46" s="1"/>
  <c r="C11" i="12" s="1"/>
  <c r="F44" i="1" l="1"/>
  <c r="F43" i="1"/>
  <c r="F42" i="1"/>
  <c r="F38" i="1"/>
  <c r="F37" i="1"/>
  <c r="F36" i="1"/>
  <c r="F80" i="1"/>
  <c r="F85" i="1"/>
  <c r="A5" i="43"/>
  <c r="F21" i="43"/>
  <c r="F51" i="43"/>
  <c r="F53" i="43"/>
  <c r="B9" i="12"/>
  <c r="B61" i="43"/>
  <c r="B109" i="1"/>
  <c r="F101" i="1"/>
  <c r="F99" i="1"/>
  <c r="F97" i="1"/>
  <c r="F95" i="1"/>
  <c r="F76" i="1"/>
  <c r="F67" i="1"/>
  <c r="F64" i="1"/>
  <c r="F63" i="1"/>
  <c r="F62" i="1"/>
  <c r="F61" i="1"/>
  <c r="F24" i="1"/>
  <c r="F9" i="1"/>
  <c r="F6" i="1"/>
  <c r="A10" i="43" l="1"/>
  <c r="A14" i="43" s="1"/>
  <c r="F107" i="1"/>
  <c r="F105" i="1"/>
  <c r="F103" i="1"/>
  <c r="F109" i="1" l="1"/>
  <c r="C9" i="12" s="1"/>
  <c r="F55" i="43"/>
  <c r="F59" i="43" s="1"/>
  <c r="F57" i="43"/>
  <c r="F61" i="43" l="1"/>
  <c r="C13" i="12" s="1"/>
  <c r="C16" i="12" s="1"/>
  <c r="C27" i="12" l="1"/>
  <c r="A52" i="46" l="1"/>
  <c r="A56" i="46" s="1"/>
  <c r="A59" i="46" s="1"/>
  <c r="A63" i="46" l="1"/>
  <c r="A66" i="46" l="1"/>
  <c r="A68" i="46" s="1"/>
  <c r="A71" i="46" s="1"/>
  <c r="A73" i="46" s="1"/>
  <c r="A19" i="43" l="1"/>
  <c r="A23" i="43" l="1"/>
  <c r="A27" i="43" s="1"/>
  <c r="A33" i="43" l="1"/>
  <c r="A37" i="43" l="1"/>
  <c r="A40" i="43" s="1"/>
  <c r="A44" i="43" l="1"/>
  <c r="A46" i="1" l="1"/>
  <c r="A50" i="1" l="1"/>
  <c r="A53" i="1" s="1"/>
  <c r="A47" i="43" l="1"/>
  <c r="A51" i="43" l="1"/>
  <c r="A53" i="43" s="1"/>
  <c r="A55" i="43" s="1"/>
  <c r="A57" i="43" s="1"/>
  <c r="A59" i="43" l="1"/>
  <c r="A57" i="1" l="1"/>
  <c r="A60" i="1" l="1"/>
  <c r="A66" i="1" s="1"/>
  <c r="A69" i="1" s="1"/>
  <c r="A72" i="1" l="1"/>
  <c r="A75" i="1" s="1"/>
  <c r="A78" i="1" s="1"/>
  <c r="A82" i="1" s="1"/>
  <c r="A87" i="1" s="1"/>
  <c r="A91" i="1" s="1"/>
  <c r="A93" i="1" s="1"/>
  <c r="A95" i="1" s="1"/>
  <c r="A97" i="1" s="1"/>
  <c r="A99" i="1" s="1"/>
  <c r="A101" i="1" s="1"/>
  <c r="A103" i="1" s="1"/>
  <c r="A105" i="1" s="1"/>
  <c r="A107" i="1" s="1"/>
</calcChain>
</file>

<file path=xl/sharedStrings.xml><?xml version="1.0" encoding="utf-8"?>
<sst xmlns="http://schemas.openxmlformats.org/spreadsheetml/2006/main" count="290" uniqueCount="176">
  <si>
    <t>SKUPAJ:</t>
  </si>
  <si>
    <r>
      <t xml:space="preserve">Opozorilni trak:
</t>
    </r>
    <r>
      <rPr>
        <sz val="10"/>
        <rFont val="Arial"/>
        <family val="2"/>
        <charset val="238"/>
      </rPr>
      <t>Dobava in polaganje opozorilnega traku iz PE folije modre barve, z natisnjenim tekstom "Pozor vodovod", s kovinskim vložkom</t>
    </r>
  </si>
  <si>
    <t xml:space="preserve">  DN 40</t>
  </si>
  <si>
    <t xml:space="preserve">  DN 50</t>
  </si>
  <si>
    <t xml:space="preserve">  DN 100</t>
  </si>
  <si>
    <t xml:space="preserve"> </t>
  </si>
  <si>
    <t>EM</t>
  </si>
  <si>
    <t>m</t>
  </si>
  <si>
    <t>Opis</t>
  </si>
  <si>
    <t>Količina</t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</si>
  <si>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obratovanje, regulacija armatur in zaključna dela</t>
    </r>
  </si>
  <si>
    <r>
      <t>Bakrena cev v kolutu - predizolirana:</t>
    </r>
    <r>
      <rPr>
        <sz val="10"/>
        <rFont val="Arial"/>
        <family val="2"/>
        <charset val="238"/>
      </rPr>
      <t xml:space="preserve">
Dobava in montaža bakrene cevi v skladu z UNE-EN 12735-1), oplaščene s PE (po DIN 4109, DIN 4102-B2), brez FCKW, VDI 2035 in DIN 18380), debelina izolacije 9 mm, z dodatkom za razrez in s pritrdilnim materialom</t>
    </r>
  </si>
  <si>
    <r>
      <t>Bakrena cev v palicah:</t>
    </r>
    <r>
      <rPr>
        <sz val="10"/>
        <rFont val="Arial"/>
        <family val="2"/>
        <charset val="238"/>
      </rPr>
      <t xml:space="preserve">
Dobava in montaža bakrene cevi tip Sanco z dodatno notranjo zaščito proti luknjičasti koroziji (po SF-Cu DIN 1786/1754), (VDI 2035 in DIN 18 380), s fazonskimi kosi, z dodatkom za razrez, s spojnim in pritrdilnim materialom</t>
    </r>
  </si>
  <si>
    <r>
      <t>Okrogli prezračevalni kanali:</t>
    </r>
    <r>
      <rPr>
        <sz val="10"/>
        <rFont val="Arial"/>
        <family val="2"/>
        <charset val="238"/>
      </rPr>
      <t xml:space="preserve">
Dobava in montaža spiralno robljenih kanalov iz pocinkane pločevine s fazonskimi kosi po SIST EN 1506, SIST prEN 12237, SIST prEN12236 in DIN  24151, s tesnilnim, spojnim, pritrdilnim in obešalnim materialom</t>
    </r>
  </si>
  <si>
    <r>
      <t>Kuhinjska enoročna stoječa armatura:</t>
    </r>
    <r>
      <rPr>
        <sz val="10"/>
        <rFont val="Arial"/>
        <family val="2"/>
        <charset val="238"/>
      </rPr>
      <t xml:space="preserve">
Dobava in montaža enoročne baterije za pomivalno korito, sestavljene iz:
- kromane stoječe enoročne mešalne armature z dolgim gibljivim izlivom DN 15, z dvema medeninastima kromanima kotnima regulirnima ventiloma DN 15 z rozetama in s povezovalnima cevkama,
- kromanega medeninastega sifona DN 32 z vezno cevjo in s kromano rozeto,
- kompleta s pritrdilnim in tesnilnim materialom</t>
    </r>
  </si>
  <si>
    <t>- pralni sintetični filter,</t>
  </si>
  <si>
    <r>
      <t>PID:</t>
    </r>
    <r>
      <rPr>
        <sz val="10"/>
        <rFont val="Arial"/>
        <family val="2"/>
        <charset val="238"/>
      </rPr>
      <t xml:space="preserve">
Izdelava projekta izvedenih del</t>
    </r>
  </si>
  <si>
    <r>
      <t>Manipulativni stroški:</t>
    </r>
    <r>
      <rPr>
        <sz val="10"/>
        <rFont val="Arial"/>
        <family val="2"/>
        <charset val="238"/>
      </rPr>
      <t xml:space="preserve">
Stroški transporta, ostali manipulativni stroški in stroški zavarovanja</t>
    </r>
  </si>
  <si>
    <t>%</t>
  </si>
  <si>
    <t>I.</t>
  </si>
  <si>
    <t>II.</t>
  </si>
  <si>
    <t xml:space="preserve">  100</t>
  </si>
  <si>
    <t>- montažni in pritrdilni material,</t>
  </si>
  <si>
    <r>
      <t xml:space="preserve">Nepredvidena dela
</t>
    </r>
    <r>
      <rPr>
        <sz val="10"/>
        <rFont val="Arial"/>
        <family val="2"/>
        <charset val="238"/>
      </rPr>
      <t>Od nadzora odobrena nepredvidena dela</t>
    </r>
  </si>
  <si>
    <t>Prezračevanje</t>
  </si>
  <si>
    <r>
      <t>Spiranje in dezinfekcija:</t>
    </r>
    <r>
      <rPr>
        <sz val="10"/>
        <rFont val="Arial"/>
        <family val="2"/>
        <charset val="238"/>
      </rPr>
      <t xml:space="preserve">
Spiranje, razmaščevanje in dezinfekcija razvoda pitne vode, izdaja potrdila</t>
    </r>
  </si>
  <si>
    <t>Vodovod in vertikalna kanalizacija</t>
  </si>
  <si>
    <t xml:space="preserve">  DN 100 (d 125 x 12,0 mm)</t>
  </si>
  <si>
    <t xml:space="preserve">  125</t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</si>
  <si>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 in zaključna dela</t>
    </r>
  </si>
  <si>
    <t>Vrednost (EUR)</t>
  </si>
  <si>
    <t>EUR</t>
  </si>
  <si>
    <r>
      <t>Preizkus tesnosti:</t>
    </r>
    <r>
      <rPr>
        <sz val="10"/>
        <rFont val="Arial"/>
        <family val="2"/>
        <charset val="238"/>
      </rPr>
      <t xml:space="preserve">
Preizkus tesnosti vertikalne kanalizacije, izveden po navodilih iz načrta, izdaja poročila</t>
    </r>
  </si>
  <si>
    <t>zbrati ponudbe za konkretno opremo.</t>
  </si>
  <si>
    <t>V oceni niso zajeta gradbena dela.</t>
  </si>
  <si>
    <t>Št. poz.</t>
  </si>
  <si>
    <t>m²</t>
  </si>
  <si>
    <t>STROŠKOVNA OCENA</t>
  </si>
  <si>
    <t>Opombe:</t>
  </si>
  <si>
    <t>Ocena investicijskih stroškov za strojne inštalacije znaša brez DDV:</t>
  </si>
  <si>
    <t>Ocena je projektantska in informativna, ker je treba za dokončno oceno stroškov</t>
  </si>
  <si>
    <t xml:space="preserve">  160</t>
  </si>
  <si>
    <t xml:space="preserve">  18 x 1,0 mm</t>
  </si>
  <si>
    <t xml:space="preserve">  22 x 1,2 mm</t>
  </si>
  <si>
    <t xml:space="preserve">  28 x 1,2 mm</t>
  </si>
  <si>
    <t>- enako kot zgoraj, le:</t>
  </si>
  <si>
    <r>
      <t xml:space="preserve">Polietilenska cev PE 100:
</t>
    </r>
    <r>
      <rPr>
        <sz val="10"/>
        <rFont val="Arial"/>
        <family val="2"/>
        <charset val="238"/>
      </rPr>
      <t>Dobava in polaganje polietilenske cevi PE 100,  izdelane po SIST ISO 4427, PN 16, vključno s spojnimi elementi iz sive litine (enojna zobčasta spojka), z elementi iz temprane litine ter z vijačnim in tesnilnim materialom</t>
    </r>
  </si>
  <si>
    <r>
      <t>Zaščitna polietilenska cev PE 80:</t>
    </r>
    <r>
      <rPr>
        <sz val="10"/>
        <rFont val="Arial"/>
        <family val="2"/>
        <charset val="238"/>
      </rPr>
      <t xml:space="preserve">
Dobava in polaganje polietilenske zaščitne cevi PE 80, izdelane po SIST ISO 4427, PN 8</t>
    </r>
  </si>
  <si>
    <t>III.</t>
  </si>
  <si>
    <r>
      <t>PVC odtočna cev:</t>
    </r>
    <r>
      <rPr>
        <sz val="10"/>
        <rFont val="Arial"/>
        <family val="2"/>
        <charset val="238"/>
      </rPr>
      <t xml:space="preserve">
Dobava in montaža kanalizacijske PVC-C (HT) cevi po DIN 19 538-10 in DIN EN 1566-1 z obojkami, fazonskimi kosi, s standardnimi cinkanimi cevnimi objemkami-kombi s spojkami R 1/2 z osnovnimi pritrdilnimi ploščami in navojnimi palicami ter s pritrdilnim in tesnilnim materialom</t>
    </r>
  </si>
  <si>
    <t>- za tesnjenje kanalizacijskih odduhov</t>
  </si>
  <si>
    <t>Cena/EM</t>
  </si>
  <si>
    <t xml:space="preserve">  DN 15</t>
  </si>
  <si>
    <t xml:space="preserve">  DN 32</t>
  </si>
  <si>
    <t>kos.</t>
  </si>
  <si>
    <t>kpl.</t>
  </si>
  <si>
    <t xml:space="preserve">  DN 100 (Ø100 - 110 mm)</t>
  </si>
  <si>
    <r>
      <t>Tesnjenje zračnih rež:</t>
    </r>
    <r>
      <rPr>
        <sz val="10"/>
        <rFont val="Arial"/>
        <family val="2"/>
        <charset val="238"/>
      </rPr>
      <t xml:space="preserve">
Tesnjenje zračnih rež v zaščitni cevi inštalacij z UV-odporno trajno elastično maso na bazi MS polimerov;</t>
    </r>
  </si>
  <si>
    <t>- prostornina kartuše 290 ml</t>
  </si>
  <si>
    <t>Ustreza: Isocell Airstop UNI ali enakovredno</t>
  </si>
  <si>
    <t>Ustreza: Isocell RGD ali enakovredno</t>
  </si>
  <si>
    <r>
      <t>PVC odzračevalna kapa:</t>
    </r>
    <r>
      <rPr>
        <sz val="10"/>
        <rFont val="Arial"/>
        <family val="2"/>
        <charset val="238"/>
      </rPr>
      <t xml:space="preserve">
Dobava in montaža PVC-C (HT) odzračevalne kape po DIN 19 538-10 in DIN EN 1566-1 s pritrdilnim in tesnilnim materialom</t>
    </r>
  </si>
  <si>
    <t>Ustreza: Euroflex ali enakovredno</t>
  </si>
  <si>
    <t xml:space="preserve">  Ø 32 mm</t>
  </si>
  <si>
    <t xml:space="preserve">  Ø9,52 x 0,8 mm</t>
  </si>
  <si>
    <t>Ustreza: Viega Sanpress Inox ali enakovredno</t>
  </si>
  <si>
    <t>Ustreza: Armacell AC 19 ali enakovredno</t>
  </si>
  <si>
    <r>
      <t>Krogelni ventil - navojni:</t>
    </r>
    <r>
      <rPr>
        <sz val="10"/>
        <rFont val="Arial"/>
        <family val="2"/>
        <charset val="238"/>
      </rPr>
      <t xml:space="preserve">
Dobava in montaža medeninastega krogelnega ventila za hladno ali toplo vodo; navojne izvedbe, s tesnilnim materialom; 0 … 110 </t>
    </r>
    <r>
      <rPr>
        <sz val="10"/>
        <rFont val="Times New Roman"/>
        <family val="1"/>
        <charset val="238"/>
      </rPr>
      <t>º</t>
    </r>
    <r>
      <rPr>
        <sz val="10"/>
        <rFont val="Arial"/>
        <family val="2"/>
        <charset val="238"/>
      </rPr>
      <t>C; PN 10</t>
    </r>
  </si>
  <si>
    <t>Ustreza: Armacell Tubolit DuoSplit ali enakovredno</t>
  </si>
  <si>
    <r>
      <t>Cev iz nerjavnega jekla:</t>
    </r>
    <r>
      <rPr>
        <sz val="10"/>
        <rFont val="Arial"/>
        <family val="2"/>
        <charset val="238"/>
      </rPr>
      <t xml:space="preserve">
Dobava in montaža  jeklene cevi iz nerjavnega jekla št. 1.4521 za napeljave pitne vode po DIN EN 10088 in DIN EN 10312, s fazonskimi kosi, z dodatkom za razrez, s spojnim materialom za spajanje s hladnim stiskanjem z zagotavljanjem tlačne stopnje PN 16, t</t>
    </r>
    <r>
      <rPr>
        <vertAlign val="subscript"/>
        <sz val="10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110 °C, s pritrdilnim materialom</t>
    </r>
  </si>
  <si>
    <t xml:space="preserve">  13 x 018 mm</t>
  </si>
  <si>
    <t xml:space="preserve">  13 x 022 mm</t>
  </si>
  <si>
    <t xml:space="preserve">  13 x 028 mm</t>
  </si>
  <si>
    <r>
      <t xml:space="preserve">Tesnilo preboja inštalacijske cevi:
</t>
    </r>
    <r>
      <rPr>
        <sz val="10"/>
        <rFont val="Arial"/>
        <family val="2"/>
        <charset val="238"/>
      </rPr>
      <t>Dobava in montaža tesnila preboja inštalacijske cevi iz kavčuka s samolepilno manšeto</t>
    </r>
  </si>
  <si>
    <r>
      <t>Tlačni preizkus:</t>
    </r>
    <r>
      <rPr>
        <sz val="10"/>
        <rFont val="Arial"/>
        <family val="2"/>
        <charset val="238"/>
      </rPr>
      <t xml:space="preserve">
Preizkus na tlak in tesnost vodovodnih napeljav, izveden po navodilih iz načrta, izdaja poročila</t>
    </r>
  </si>
  <si>
    <r>
      <t>Izolacija s ploščami:</t>
    </r>
    <r>
      <rPr>
        <sz val="10"/>
        <rFont val="Arial"/>
        <family val="2"/>
        <charset val="238"/>
      </rPr>
      <t xml:space="preserve">
Izoliranje odtočnih cevovodov z izolacijo iz paro zapornega negorljivega izolacijskega materiala, λ ≤ 0,039 W/mK, μ ≥ 7000, požarni razred B1, z dodatkom za razrez in z lepilnim materialom</t>
    </r>
  </si>
  <si>
    <t>- modul za uparjanje,</t>
  </si>
  <si>
    <t>- ventilatorska sekcija,</t>
  </si>
  <si>
    <r>
      <t xml:space="preserve">Cevni odcepni kos:
</t>
    </r>
    <r>
      <rPr>
        <sz val="10"/>
        <rFont val="Arial"/>
        <family val="2"/>
        <charset val="238"/>
      </rPr>
      <t>Dobava in montaža cevnega odcepnega kosa z izolacijsko oblogo in montažnim materialom</t>
    </r>
  </si>
  <si>
    <t>Ustreza: Armacell Tubolit Split ali enakovredno</t>
  </si>
  <si>
    <t>- območje ogrevanja: -20 do +15,5 °C</t>
  </si>
  <si>
    <t>- lovilna ponev za kondenzat s črpalko,</t>
  </si>
  <si>
    <t xml:space="preserve">  CMY-Y102LS-G2</t>
  </si>
  <si>
    <t xml:space="preserve">  CMY-Y102SS-G2</t>
  </si>
  <si>
    <r>
      <t>Preskušanje sistema VRF:</t>
    </r>
    <r>
      <rPr>
        <sz val="10"/>
        <rFont val="Arial"/>
        <family val="2"/>
        <charset val="238"/>
      </rPr>
      <t xml:space="preserve">
Vakuumiranje in tlačno preskušanje sistema v skladu z navodili iz načrta, izdaja poročila</t>
    </r>
  </si>
  <si>
    <t>22 % DDV v ceni ni upoštevan!</t>
  </si>
  <si>
    <t>hladilo: R-410A</t>
  </si>
  <si>
    <r>
      <t>Polnjenje VRF cevnega sistema:</t>
    </r>
    <r>
      <rPr>
        <sz val="10"/>
        <rFont val="Arial"/>
        <family val="2"/>
        <charset val="238"/>
      </rPr>
      <t xml:space="preserve">
Polnjenje sistema s hladilom R-410A</t>
    </r>
  </si>
  <si>
    <r>
      <t>Dvojna bakrena cev v kolutu - predizolirana:</t>
    </r>
    <r>
      <rPr>
        <sz val="10"/>
        <rFont val="Arial"/>
        <family val="2"/>
        <charset val="238"/>
      </rPr>
      <t xml:space="preserve">
Dobava in montaža dvojne bakrene cevi v skladu z UNE-EN 12735-1), oplaščene s PE (po DIN 4109, DIN 4102-B2), brez FCKW, VDI 2035 in DIN 18380), debelina izolacije 9 mm,  λ ≤ 0,036 W/mK, μ ≥ 5.000, -50 … +100 ºC, z dodatkom za razrez in s pritrdilnim materialom</t>
    </r>
  </si>
  <si>
    <t xml:space="preserve">  Ø6,35/Ø12,70 mm - TS-ZO-09X0612/E20</t>
  </si>
  <si>
    <t xml:space="preserve">  Ø9,52/Ø15,88 mm - TS-ZO-09X1016/E20</t>
  </si>
  <si>
    <r>
      <t>Zunanja grelno/hladilna enota - VRF:</t>
    </r>
    <r>
      <rPr>
        <sz val="10"/>
        <rFont val="Arial"/>
        <family val="2"/>
        <charset val="238"/>
      </rPr>
      <t xml:space="preserve">
Dobava in montaža zunanje VRF invertrske kompresorske enote za ogrevanje in hlajenje s spremenljivimi pretoki hladila; z nožicami; z montažnim materialom; </t>
    </r>
  </si>
  <si>
    <t>- hladilo: R-410A,</t>
  </si>
  <si>
    <r>
      <t>Gibka rebrasta cev:</t>
    </r>
    <r>
      <rPr>
        <sz val="10"/>
        <rFont val="Arial"/>
        <family val="2"/>
        <charset val="238"/>
      </rPr>
      <t xml:space="preserve">
Dobava in montaža gibke znotraj gladke in zunaj rebraste PE cevi s pritrdilnim in tesnilnim materialom</t>
    </r>
  </si>
  <si>
    <t>Ustreza: ACO ali enakovredno</t>
  </si>
  <si>
    <r>
      <t>Pretočni talni sifon:</t>
    </r>
    <r>
      <rPr>
        <sz val="10"/>
        <rFont val="Arial"/>
        <family val="2"/>
        <charset val="238"/>
      </rPr>
      <t xml:space="preserve">
Dobava in vgradnja pretočnega talnega sifona iz umetne mase s horizontalnim dotokom in odtokom DN 50, s protismradno zaporo ter z nerjavečo rešetko dim. 150 x 150 mm, skupaj z vgradnim in tesnilnim materialom</t>
    </r>
  </si>
  <si>
    <t>POPIS DEL</t>
  </si>
  <si>
    <t>2.</t>
  </si>
  <si>
    <t>- dolžina role je 10m, širina role 80mm</t>
  </si>
  <si>
    <t xml:space="preserve">  19 x 018 mm</t>
  </si>
  <si>
    <t>Ustreza: Kaimann Kailfex ST ali enakovredno</t>
  </si>
  <si>
    <r>
      <t>Izolacija cevovodov hladne vode:</t>
    </r>
    <r>
      <rPr>
        <sz val="10"/>
        <rFont val="Arial"/>
        <family val="2"/>
        <charset val="238"/>
      </rPr>
      <t xml:space="preserve">
Izolacija cevovodov z ovojnim materialom iz paro zapornega negorljivega izolacijskega materiala, λ ≤ 0,034 W/mK, μ ≥ 10.000, požarni razred B.S3, z dodatkom za razrez in z lepilnim materialom - za razvod hladne vode</t>
    </r>
  </si>
  <si>
    <r>
      <t>Izolacija:</t>
    </r>
    <r>
      <rPr>
        <sz val="10"/>
        <rFont val="Arial"/>
        <family val="2"/>
        <charset val="238"/>
      </rPr>
      <t xml:space="preserve">
Dobava in montaža samolepilne izolacije iz parozapornega negorljivega izolacijskega materiala, λ ≤ 0,034 W/mK, μ ≥ 10.000, -50 … +110 </t>
    </r>
    <r>
      <rPr>
        <sz val="10"/>
        <rFont val="Times New Roman"/>
        <family val="1"/>
        <charset val="238"/>
      </rPr>
      <t>º</t>
    </r>
    <r>
      <rPr>
        <sz val="10"/>
        <rFont val="Arial"/>
        <family val="2"/>
        <charset val="238"/>
      </rPr>
      <t>C, požarni razred B.S3,d0 po EN 13501-1 z dodatkom za razrez, samolepilnimi trakovi in lepilom</t>
    </r>
  </si>
  <si>
    <r>
      <t>Izolacija cevovodov hlajenja:</t>
    </r>
    <r>
      <rPr>
        <sz val="10"/>
        <rFont val="Arial"/>
        <family val="2"/>
        <charset val="238"/>
      </rPr>
      <t xml:space="preserve">
Izolacija cevovodov z ovojnim materialom iz parozapornega negorljivega izolacijskega materiala, λ ≤ 0,034 W/mK, μ ≥ 10.000, -50 … +110 </t>
    </r>
    <r>
      <rPr>
        <sz val="10"/>
        <rFont val="Times New Roman"/>
        <family val="1"/>
        <charset val="238"/>
      </rPr>
      <t>º</t>
    </r>
    <r>
      <rPr>
        <sz val="10"/>
        <rFont val="Arial"/>
        <family val="2"/>
        <charset val="238"/>
      </rPr>
      <t>C, požarni razred B.S3. d0, z dodatkom za razrez in z lepilnim materialom</t>
    </r>
  </si>
  <si>
    <r>
      <t>Lepilni trak za tesnjenje in lepljenje zračnih rež:</t>
    </r>
    <r>
      <rPr>
        <sz val="10"/>
        <rFont val="Arial"/>
        <family val="2"/>
        <charset val="238"/>
      </rPr>
      <t xml:space="preserve">
Tesnjenje zračnih rež z lepilnim trakom;</t>
    </r>
  </si>
  <si>
    <t>Ustreza: Kaiflex ST plošče ST-19-RL -SK
              ali enakovredno</t>
  </si>
  <si>
    <t>Ustreza: Systemair EFF SW ali enakovredno</t>
  </si>
  <si>
    <t>Ustreza: Geberit Duofix s školjko po izboru arhitekta 
              ali enakovredno</t>
  </si>
  <si>
    <t xml:space="preserve">Ustreza: po izboru arhitekta </t>
  </si>
  <si>
    <t>- območje hlajenja: -5 do +52 °C</t>
  </si>
  <si>
    <r>
      <t>- Ф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 xml:space="preserve"> = 2.800 W; Ф</t>
    </r>
    <r>
      <rPr>
        <vertAlign val="subscript"/>
        <sz val="10"/>
        <rFont val="Arial"/>
        <family val="2"/>
        <charset val="238"/>
      </rPr>
      <t>G</t>
    </r>
    <r>
      <rPr>
        <sz val="10"/>
        <rFont val="Arial"/>
        <family val="2"/>
        <charset val="238"/>
      </rPr>
      <t xml:space="preserve"> = 3.200 W;</t>
    </r>
  </si>
  <si>
    <r>
      <t xml:space="preserve">Ventilatorski parapetni konvektor:
</t>
    </r>
    <r>
      <rPr>
        <sz val="10"/>
        <rFont val="Arial"/>
        <family val="2"/>
        <charset val="238"/>
      </rPr>
      <t>Dobava, montaža in zagon parapetnega  konvektorja za VRF ogrevanje in hlajenje s spremenljivimi pretoki hladila v sestavi:</t>
    </r>
  </si>
  <si>
    <r>
      <t>- Ф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 xml:space="preserve"> = 2.200 W; Ф</t>
    </r>
    <r>
      <rPr>
        <vertAlign val="subscript"/>
        <sz val="10"/>
        <rFont val="Arial"/>
        <family val="2"/>
        <charset val="238"/>
      </rPr>
      <t>G</t>
    </r>
    <r>
      <rPr>
        <sz val="10"/>
        <rFont val="Arial"/>
        <family val="2"/>
        <charset val="238"/>
      </rPr>
      <t xml:space="preserve"> = 2.500 W; </t>
    </r>
  </si>
  <si>
    <t xml:space="preserve">  250 x 250 x 150 mm</t>
  </si>
  <si>
    <r>
      <t>Omarica za cevni odcepni kos:</t>
    </r>
    <r>
      <rPr>
        <sz val="10"/>
        <rFont val="Arial"/>
        <family val="2"/>
        <charset val="238"/>
      </rPr>
      <t xml:space="preserve">
Dobava in montaža podometne omarice za odcepni kos, izdelane iz nerjaveče pločevine, z vgradnim materialom</t>
    </r>
  </si>
  <si>
    <r>
      <t xml:space="preserve">WC, konzolni s podometnim kotličkom:
</t>
    </r>
    <r>
      <rPr>
        <sz val="10"/>
        <rFont val="Arial"/>
        <family val="2"/>
        <charset val="238"/>
      </rPr>
      <t>Dobava in montaža kompletnega stranišča, sestavljenega iz:
- konzolne školjke iz sanitarne keramike za pritrditev na steno in s stranskim iztokom DN 100,
- vgradnega splakovalnika za vzidavo in obzidavo prostornine 6-9 l, z dvojnim proženjem splakovanja s sprednje strani z največ 3 l porabe vode pri delnem splakovanju ter s PE odtočnim kolenom, prehodnim kosom, z WC priključno garnituro ter s setom za zvočno izolacijo,
- polne plastične sedežne deske s pokrovom in z gumijastimi nastavki,
- kotnega ventila DN15/Ø10 mm za splakovalnik z gibljivo cevko Ø10 mm z rozeto,</t>
    </r>
  </si>
  <si>
    <t>- vezne cevi Ø30 mm z manšeto,
- kompleta s pritrdilnim in tesnilnim materialom</t>
  </si>
  <si>
    <t>Ustreza: Butyl Superflex ali enakovredno</t>
  </si>
  <si>
    <r>
      <t>Prezračevalni ventil:</t>
    </r>
    <r>
      <rPr>
        <sz val="10"/>
        <rFont val="Arial"/>
        <family val="2"/>
        <charset val="238"/>
      </rPr>
      <t xml:space="preserve">
Dobava in montaža prezračevalnega ventila za odvod zraka, s pritrdilnim in montažnim materialom</t>
    </r>
  </si>
  <si>
    <r>
      <t>Strešni deflektor:</t>
    </r>
    <r>
      <rPr>
        <sz val="10"/>
        <rFont val="Arial"/>
        <family val="2"/>
        <charset val="238"/>
      </rPr>
      <t xml:space="preserve">
Dobava in montaža strešnega deflektorja iz jeklene pocinkane pločevine, z odtočno pocinkano cevjo DN 15, s pritrdilnim in montažnim materialom </t>
    </r>
  </si>
  <si>
    <r>
      <t xml:space="preserve">Žični daljinski upravljavec:
</t>
    </r>
    <r>
      <rPr>
        <sz val="10"/>
        <rFont val="Arial"/>
        <family val="2"/>
        <charset val="238"/>
      </rPr>
      <t>Dobava in montaža žičnega daljinskega upravljavca</t>
    </r>
  </si>
  <si>
    <t>Ustreza: Mitsubishi Electric ali enakovredno</t>
  </si>
  <si>
    <t>Ustreza: Mitsubishi PAR-40MAA-J ali enakovredno</t>
  </si>
  <si>
    <r>
      <t>Umivalnik z enoročno armaturo:</t>
    </r>
    <r>
      <rPr>
        <sz val="10"/>
        <rFont val="Arial"/>
        <family val="2"/>
        <charset val="238"/>
      </rPr>
      <t xml:space="preserve">
Dobava in montaža kompletnega umivalnika, sestavljenega iz:  
- konzolne školjke iz sanitarne keramike dim. 60 x 50 cm za pritrditev na steno,
- kromane stoječe enoročne mešalne armature za umivalnik z dvema medeninastima kromanima kotnima regulirnima ventiloma DN 15 z rozetama in s povezovalnima cevkama,
- kromanega medeninastega sifona DN 32 z vezno cevjo in s kromano rozeto,    
- kompleta s pritrdilnim in tesnilnim materialom</t>
    </r>
  </si>
  <si>
    <r>
      <t>Nadpultni umivalnik z enoročno armaturo:</t>
    </r>
    <r>
      <rPr>
        <sz val="10"/>
        <rFont val="Arial"/>
        <family val="2"/>
        <charset val="238"/>
      </rPr>
      <t xml:space="preserve">
Dobava in montaža kompletnega nadpultnega umivalnika, sestavljenega iz:  
- školjke iz sanitarne keramike dim. 50 x 40 x 14 cm za postavitev na pult,
- kromane stoječe enoročne mešalne armature za umivalnik z dvema medeninastima kromanima kotnima regulirnima ventiloma DN 15 z rozetama in s povezovalnima cevkama,
- kromanega medeninastega sifona DN 32 z vezno cevjo in s kromano rozeto,    
- kompleta s pritrdilnim in tesnilnim materialom</t>
    </r>
  </si>
  <si>
    <r>
      <t xml:space="preserve">WC, konzolni s podometnim kotličkom:
</t>
    </r>
    <r>
      <rPr>
        <sz val="10"/>
        <rFont val="Arial"/>
        <family val="2"/>
        <charset val="238"/>
      </rPr>
      <t>Dobava in montaža kompletnega stranišča, sestavljenega iz:
- konzolne školjke iz sanitarne keramike za pritrditev na steno in s stranskim iztokom DN 100 primerna za invalide,
- vgradnega splakovalnika za univerzalno vzidavo in suho montažno vgradnjo, prostornine 6-9 l, z dvojnim proženjem splakovanja s sprednje strani z največ 3 l porabe vode pri delnem splakovanju ter s PE odtočnim kolenom, prehodnim kosom, z WC priključno garnituro ter s setom za zvočno izolacijo,
- dvojne tipke za proženje,
- polne plastične sedežne deske s pokrovom in z gumijastimi nastavki,
- kromanega kotnega ventila DN15/Ø10 mm za splakovalnik z gibljivo cevko Ø10 mm z rozeto,
- vezne cevi Ø30 mm z manšeto,
- kompleta s pritrdilnim in tesnilnim materialom</t>
    </r>
  </si>
  <si>
    <t xml:space="preserve">  DN 25 (d 32 x 3,0 mm)</t>
  </si>
  <si>
    <t xml:space="preserve">  DN 50 (d 63 x 4,0 mm)</t>
  </si>
  <si>
    <r>
      <t>Izolacija cevovodov tople vode:</t>
    </r>
    <r>
      <rPr>
        <sz val="10"/>
        <rFont val="Arial"/>
        <family val="2"/>
        <charset val="238"/>
      </rPr>
      <t xml:space="preserve">
Izolacija cevovodov z ovojnim materialom iz paro zapornega negorljivega izolacijskega materiala, λ ≤ 0,034 W/mK, μ ≥ 10.000, požarni razred B.S3, z dodatkom za razrez in z lepilnim materialom - za razvod tople vode</t>
    </r>
  </si>
  <si>
    <t>Ustreza: Gorenje Tiki GT 5 U ali enakovredno</t>
  </si>
  <si>
    <t>V = 10 l</t>
  </si>
  <si>
    <t>Ustreza: Gorenje Tiki GT 10 U ali enakovredno</t>
  </si>
  <si>
    <r>
      <t>Grelnik 5 l:</t>
    </r>
    <r>
      <rPr>
        <sz val="10"/>
        <rFont val="Arial"/>
        <family val="2"/>
        <charset val="238"/>
      </rPr>
      <t xml:space="preserve">
Dobava in montaža električnega tlačnega grelnika pitne vode za obratovalni tlak do 6 bar; V = 5 l; 2 kW;  </t>
    </r>
    <r>
      <rPr>
        <sz val="10"/>
        <rFont val="Calibri"/>
        <family val="2"/>
        <charset val="238"/>
      </rPr>
      <t>~</t>
    </r>
    <r>
      <rPr>
        <sz val="10"/>
        <rFont val="Arial"/>
        <family val="2"/>
        <charset val="238"/>
      </rPr>
      <t>230 V; s povezovalnimi cevmi, varnostnim protipovratnim ventilom ter montažnim materialom</t>
    </r>
  </si>
  <si>
    <r>
      <t>Priključek za pomivalni stroj:</t>
    </r>
    <r>
      <rPr>
        <sz val="10"/>
        <rFont val="Arial"/>
        <family val="2"/>
        <charset val="238"/>
      </rPr>
      <t xml:space="preserve">
Izdelava priključkov hladne vode DN 15 in sifonskega odtoka za pomivalni stroj, vključno z izpustno pipo in sifonom ter pritrdilnim in montažnim materialom</t>
    </r>
  </si>
  <si>
    <t>Ogrevanje in hlajenje</t>
  </si>
  <si>
    <t>Ustreza: Mitsubishi Electric PUHY-P250YNW-A1
              ali enakovredno</t>
  </si>
  <si>
    <r>
      <t>P</t>
    </r>
    <r>
      <rPr>
        <vertAlign val="subscript"/>
        <sz val="10"/>
        <rFont val="Arial"/>
        <family val="2"/>
        <charset val="238"/>
      </rPr>
      <t>el</t>
    </r>
    <r>
      <rPr>
        <sz val="10"/>
        <rFont val="Arial"/>
        <family val="2"/>
        <charset val="238"/>
      </rPr>
      <t xml:space="preserve"> = 7,35 kW; ~400 V;</t>
    </r>
  </si>
  <si>
    <r>
      <t>Φ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 xml:space="preserve"> = 28.000 W; Φ</t>
    </r>
    <r>
      <rPr>
        <vertAlign val="subscript"/>
        <sz val="10"/>
        <rFont val="Arial"/>
        <family val="2"/>
        <charset val="238"/>
      </rPr>
      <t>G</t>
    </r>
    <r>
      <rPr>
        <sz val="10"/>
        <rFont val="Arial"/>
        <family val="2"/>
        <charset val="238"/>
      </rPr>
      <t xml:space="preserve"> = 31.500 W; </t>
    </r>
  </si>
  <si>
    <t>- dim. naprave: 1858 x 920 x 740 mm</t>
  </si>
  <si>
    <t>- P = 25 W; ~230 V</t>
  </si>
  <si>
    <t>Ustreza: Mitsubishi Electric PFFY-P20VKM-E
              ali enakovredno</t>
  </si>
  <si>
    <t>- ohišje iz jeklene pocinkane pločevine z notranjo izolacijo iz sintetičnega kavčuka, zunanja stran obarvana z epoksidnim prašnim premazom, z masko</t>
  </si>
  <si>
    <t>- dim. enote: 600 x 700 x 200,</t>
  </si>
  <si>
    <t>Ustreza: Mitsubishi Electric PFFY-P25VKM-E
              ali enakovredno</t>
  </si>
  <si>
    <r>
      <t>Električni radiator za kopalnice:</t>
    </r>
    <r>
      <rPr>
        <sz val="10"/>
        <rFont val="Arial"/>
        <family val="2"/>
        <charset val="238"/>
      </rPr>
      <t xml:space="preserve">
Dobava in montaža električnega panelnega radiatorja za kopalnice ter vlažne prostore z digitalnim programskim elektronskim termostatom, z nosilno konstrukcijo za montažne stene, vijaki in z vložki za pritrditev;</t>
    </r>
  </si>
  <si>
    <t>Ustreza: Glamox 3001 TPVD 06 EV 
              ali enakovredno</t>
  </si>
  <si>
    <t xml:space="preserve">  Ø22 x 1 mm</t>
  </si>
  <si>
    <t>kos</t>
  </si>
  <si>
    <t>- dodatna količina hladila: 7 kg</t>
  </si>
  <si>
    <r>
      <t>Stenski ventilator:</t>
    </r>
    <r>
      <rPr>
        <sz val="10"/>
        <rFont val="Arial"/>
        <family val="2"/>
        <charset val="238"/>
      </rPr>
      <t xml:space="preserve">
Dobava in montaža stenskega ventilatorja z objemko ter s pritrdilnim in montažnim materialom;</t>
    </r>
  </si>
  <si>
    <r>
      <t>V = 100 m</t>
    </r>
    <r>
      <rPr>
        <sz val="10"/>
        <rFont val="Arial"/>
        <family val="2"/>
        <charset val="238"/>
      </rPr>
      <t>³/h; Δp = 50 Pa;</t>
    </r>
  </si>
  <si>
    <t>51 W; ~230 V</t>
  </si>
  <si>
    <t>Ustreza: Systemair KV 100 XL sileo 
              ali enakovredno</t>
  </si>
  <si>
    <r>
      <t>Regulator vrtljajev ventilatorja:</t>
    </r>
    <r>
      <rPr>
        <sz val="10"/>
        <rFont val="Arial"/>
        <family val="2"/>
        <charset val="238"/>
      </rPr>
      <t xml:space="preserve">
Dobava in montaža brezstopenjskega regulatorja vrtljajev</t>
    </r>
  </si>
  <si>
    <t>- maksimalni tok: 1.25 A; ~230 V</t>
  </si>
  <si>
    <t>Ustreza: Systemair REE 1 ali enakovredno</t>
  </si>
  <si>
    <r>
      <t>Stenski ventilator - prezračevalec:</t>
    </r>
    <r>
      <rPr>
        <sz val="10"/>
        <rFont val="Arial"/>
        <family val="2"/>
        <charset val="238"/>
      </rPr>
      <t xml:space="preserve">
Dobava in montaža stenskega ventilatorja s fasadno rešetko, s pritrdilnim in montažnim materialom;</t>
    </r>
  </si>
  <si>
    <t>V = 90 m³/h; Δp = 25 Pa;</t>
  </si>
  <si>
    <r>
      <t xml:space="preserve">21 W; </t>
    </r>
    <r>
      <rPr>
        <sz val="10"/>
        <rFont val="Arial"/>
        <family val="2"/>
        <charset val="238"/>
      </rPr>
      <t>~230 V</t>
    </r>
  </si>
  <si>
    <t>Ustreza: O.Erre Standardmatic 10 ali enakovredno</t>
  </si>
  <si>
    <t xml:space="preserve">  DN 80</t>
  </si>
  <si>
    <t xml:space="preserve">  80</t>
  </si>
  <si>
    <r>
      <t>Aluminijasta vratna rešetka:</t>
    </r>
    <r>
      <rPr>
        <sz val="10"/>
        <rFont val="Arial"/>
        <family val="2"/>
        <charset val="238"/>
      </rPr>
      <t xml:space="preserve">
Dobava in vgradnja aluminijaste vratne rešetke s protiokvirjem</t>
    </r>
  </si>
  <si>
    <t>Ustreza: Systemair NOVA-D-2 UR1 W 
              ali enakovredno</t>
  </si>
  <si>
    <t xml:space="preserve">  400 x 150 mm</t>
  </si>
  <si>
    <r>
      <t>Okrogla zaščitna rešetka:</t>
    </r>
    <r>
      <rPr>
        <sz val="10"/>
        <rFont val="Arial"/>
        <family val="2"/>
        <charset val="238"/>
      </rPr>
      <t xml:space="preserve">
Dobava in vgradnja okrogle pocinkane rešetke  s pritrdilnim materialom</t>
    </r>
  </si>
  <si>
    <t>Ustreza: Systemair IGC ali enakovredno</t>
  </si>
  <si>
    <r>
      <t>Meritve:</t>
    </r>
    <r>
      <rPr>
        <sz val="10"/>
        <rFont val="Arial"/>
        <family val="2"/>
        <charset val="238"/>
      </rPr>
      <t xml:space="preserve">
Reguliranje in merjenje količin zraka na projektirane vrednosti</t>
    </r>
  </si>
  <si>
    <r>
      <t>Φ</t>
    </r>
    <r>
      <rPr>
        <vertAlign val="subscript"/>
        <sz val="10"/>
        <rFont val="Arial"/>
        <family val="2"/>
        <charset val="238"/>
      </rPr>
      <t>T</t>
    </r>
    <r>
      <rPr>
        <sz val="10"/>
        <rFont val="Arial"/>
        <family val="2"/>
        <charset val="238"/>
      </rPr>
      <t xml:space="preserve"> = 600 W; 651 x 84 x 350 mm; </t>
    </r>
    <r>
      <rPr>
        <sz val="10"/>
        <rFont val="Arial"/>
        <family val="2"/>
      </rPr>
      <t>~</t>
    </r>
    <r>
      <rPr>
        <sz val="10"/>
        <rFont val="Arial"/>
        <family val="2"/>
        <charset val="238"/>
      </rPr>
      <t>230 V; 50 Hz</t>
    </r>
  </si>
  <si>
    <r>
      <t>Izdelava priključka na obstoječo inštalacijo:</t>
    </r>
    <r>
      <rPr>
        <sz val="10"/>
        <rFont val="Arial"/>
        <family val="2"/>
        <charset val="238"/>
      </rPr>
      <t xml:space="preserve">
Izdelava priključka hladne vode na obstoječ vodomer</t>
    </r>
  </si>
  <si>
    <t>25 x 22 mm</t>
  </si>
  <si>
    <r>
      <t>Umivalnik z enoročno armaturo:</t>
    </r>
    <r>
      <rPr>
        <sz val="10"/>
        <rFont val="Arial"/>
        <family val="2"/>
        <charset val="238"/>
      </rPr>
      <t xml:space="preserve">
Dobava in montaža kompletnega umivalnika primernega za invalide, sestavljenega iz:  
- konzolne školjke iz sanitarne keramike dim. 64 x 55 cm za pritrditev na steno,
- kromane stoječe enoročne mešalne armature za umivalnik z dvema medeninastima kromanima kotnima regulirnima ventiloma DN 15 z rozetama in s povezovalnima cevkama,
- kromanega medeninastega sifona DN 32 z vezno cevjo in s kromano rozeto,    
- kompleta s pritrdilnim in tesnilnim materialom</t>
    </r>
  </si>
  <si>
    <t>kol.</t>
  </si>
  <si>
    <r>
      <t>Umivalnik iz poliestra z armaturo:</t>
    </r>
    <r>
      <rPr>
        <sz val="10"/>
        <rFont val="Arial"/>
        <family val="2"/>
        <charset val="238"/>
      </rPr>
      <t xml:space="preserve">
Dobava in montaža kompletnega umivalnika, sestavljenega iz:
- konzolne školjke iz poliestra dim. 600 x 500 mm za pritrditev na steno,
- kromane stenske armature za umivalnik z nastavkom za gibko cev Ø14,4 mm,
- kromanega medeninastega sifona DN 32 z vezno cevjo in s kromano rozeto,
- kompleta s pritrdilnim in tesnilnim materialom</t>
    </r>
  </si>
  <si>
    <r>
      <t>Talni sifon z vertikalnim iztokom:</t>
    </r>
    <r>
      <rPr>
        <sz val="10"/>
        <rFont val="Arial"/>
        <family val="2"/>
        <charset val="238"/>
      </rPr>
      <t xml:space="preserve">
Dobava in vgradnja talnega sifona iz umetne mase z vertikalnim odtokom DN 50/70/100, s protismradno zaporo ter z nerjavečo rešetko dim. 115 x 115 mm, skupaj z vgradnim in tesnilnim materialom</t>
    </r>
  </si>
  <si>
    <t>Ustreza: HL310N-3000 ali enakovredno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</si>
</sst>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S_I_T_-;\-* #,##0.00\ _S_I_T_-;_-* &quot;-&quot;??\ _S_I_T_-;_-@_-"/>
    <numFmt numFmtId="165" formatCode="_(* #,##0.00_);_(* \(#,##0.00\);_(* &quot;-&quot;??_);_(@_)"/>
    <numFmt numFmtId="166" formatCode="00&quot;.&quot;"/>
    <numFmt numFmtId="167" formatCode="0.0"/>
    <numFmt numFmtId="168" formatCode="#,##0.00\ [$SIT-424]"/>
    <numFmt numFmtId="169" formatCode="#,##0.00\ [$EUR]"/>
    <numFmt numFmtId="170" formatCode="#,##0.00;#,##0.00;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10"/>
      <name val="Gatineau"/>
    </font>
    <font>
      <sz val="12"/>
      <name val="Courier"/>
      <family val="3"/>
    </font>
    <font>
      <sz val="11"/>
      <name val="Tahoma"/>
      <family val="2"/>
      <charset val="238"/>
    </font>
    <font>
      <sz val="10"/>
      <name val="Arial CE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charset val="238"/>
      <scheme val="minor"/>
    </font>
    <font>
      <sz val="11"/>
      <name val="Arial CE"/>
      <charset val="238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2" fillId="0" borderId="0"/>
    <xf numFmtId="0" fontId="5" fillId="0" borderId="0"/>
    <xf numFmtId="37" fontId="3" fillId="0" borderId="0"/>
    <xf numFmtId="0" fontId="5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0" fillId="0" borderId="0"/>
  </cellStyleXfs>
  <cellXfs count="216">
    <xf numFmtId="0" fontId="0" fillId="0" borderId="0" xfId="0"/>
    <xf numFmtId="0" fontId="7" fillId="0" borderId="0" xfId="0" applyFont="1"/>
    <xf numFmtId="0" fontId="4" fillId="0" borderId="0" xfId="6" applyFont="1"/>
    <xf numFmtId="0" fontId="4" fillId="0" borderId="0" xfId="6" applyFont="1" applyAlignment="1">
      <alignment horizontal="right"/>
    </xf>
    <xf numFmtId="168" fontId="4" fillId="0" borderId="0" xfId="6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7" fillId="2" borderId="0" xfId="0" applyFont="1" applyFill="1"/>
    <xf numFmtId="0" fontId="7" fillId="0" borderId="0" xfId="0" applyFont="1" applyProtection="1">
      <protection locked="0"/>
    </xf>
    <xf numFmtId="0" fontId="7" fillId="0" borderId="0" xfId="0" applyFont="1" applyAlignment="1">
      <alignment horizontal="left"/>
    </xf>
    <xf numFmtId="0" fontId="9" fillId="0" borderId="0" xfId="14" applyNumberFormat="1" applyFont="1" applyAlignment="1">
      <alignment horizontal="left"/>
    </xf>
    <xf numFmtId="4" fontId="9" fillId="0" borderId="0" xfId="14" applyNumberFormat="1" applyFont="1" applyAlignment="1" applyProtection="1">
      <alignment horizontal="right"/>
      <protection locked="0"/>
    </xf>
    <xf numFmtId="0" fontId="8" fillId="0" borderId="0" xfId="0" applyFont="1"/>
    <xf numFmtId="4" fontId="8" fillId="0" borderId="0" xfId="0" applyNumberFormat="1" applyFont="1" applyProtection="1">
      <protection locked="0"/>
    </xf>
    <xf numFmtId="167" fontId="8" fillId="0" borderId="0" xfId="14" applyNumberFormat="1" applyFont="1" applyAlignment="1">
      <alignment horizontal="right"/>
    </xf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4" fontId="8" fillId="0" borderId="0" xfId="7" applyNumberFormat="1" applyFont="1" applyAlignment="1" applyProtection="1">
      <alignment horizontal="right" wrapText="1"/>
      <protection locked="0"/>
    </xf>
    <xf numFmtId="0" fontId="12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0" xfId="0" applyFont="1" applyAlignment="1" applyProtection="1">
      <alignment horizontal="right"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0" fontId="12" fillId="0" borderId="0" xfId="0" applyFont="1" applyAlignment="1" applyProtection="1">
      <alignment horizontal="right" wrapText="1"/>
      <protection locked="0"/>
    </xf>
    <xf numFmtId="0" fontId="0" fillId="0" borderId="0" xfId="0" applyAlignment="1" applyProtection="1">
      <alignment horizontal="right" wrapText="1"/>
      <protection locked="0"/>
    </xf>
    <xf numFmtId="166" fontId="8" fillId="0" borderId="0" xfId="14" applyNumberFormat="1" applyFont="1" applyAlignment="1">
      <alignment horizontal="left" vertical="top" wrapText="1"/>
    </xf>
    <xf numFmtId="0" fontId="9" fillId="0" borderId="0" xfId="14" applyNumberFormat="1" applyFont="1" applyAlignment="1">
      <alignment horizontal="left" vertical="top"/>
    </xf>
    <xf numFmtId="0" fontId="8" fillId="0" borderId="0" xfId="6" applyFont="1"/>
    <xf numFmtId="168" fontId="8" fillId="0" borderId="0" xfId="13" applyNumberFormat="1" applyFont="1"/>
    <xf numFmtId="0" fontId="13" fillId="0" borderId="0" xfId="0" applyFont="1" applyAlignment="1">
      <alignment wrapText="1"/>
    </xf>
    <xf numFmtId="0" fontId="8" fillId="0" borderId="0" xfId="2" applyAlignment="1">
      <alignment vertical="top"/>
    </xf>
    <xf numFmtId="0" fontId="8" fillId="0" borderId="0" xfId="2" applyAlignment="1">
      <alignment horizontal="left"/>
    </xf>
    <xf numFmtId="0" fontId="8" fillId="0" borderId="0" xfId="2"/>
    <xf numFmtId="0" fontId="8" fillId="0" borderId="0" xfId="2" applyAlignment="1" applyProtection="1">
      <alignment horizontal="right"/>
      <protection locked="0"/>
    </xf>
    <xf numFmtId="0" fontId="8" fillId="0" borderId="0" xfId="2" applyAlignment="1">
      <alignment horizontal="right"/>
    </xf>
    <xf numFmtId="4" fontId="8" fillId="0" borderId="0" xfId="2" applyNumberFormat="1" applyAlignment="1" applyProtection="1">
      <alignment horizontal="right"/>
      <protection locked="0"/>
    </xf>
    <xf numFmtId="0" fontId="8" fillId="2" borderId="0" xfId="2" applyFill="1"/>
    <xf numFmtId="2" fontId="8" fillId="0" borderId="0" xfId="2" applyNumberFormat="1" applyAlignment="1" applyProtection="1">
      <alignment horizontal="right"/>
      <protection locked="0"/>
    </xf>
    <xf numFmtId="0" fontId="8" fillId="0" borderId="0" xfId="2" applyProtection="1">
      <protection locked="0"/>
    </xf>
    <xf numFmtId="4" fontId="8" fillId="0" borderId="0" xfId="2" applyNumberFormat="1" applyProtection="1">
      <protection locked="0"/>
    </xf>
    <xf numFmtId="2" fontId="8" fillId="0" borderId="0" xfId="2" applyNumberFormat="1"/>
    <xf numFmtId="2" fontId="9" fillId="0" borderId="0" xfId="2" applyNumberFormat="1" applyFont="1"/>
    <xf numFmtId="4" fontId="1" fillId="0" borderId="0" xfId="0" applyNumberFormat="1" applyFont="1" applyAlignment="1" applyProtection="1">
      <alignment horizontal="right"/>
      <protection locked="0"/>
    </xf>
    <xf numFmtId="4" fontId="1" fillId="0" borderId="0" xfId="2" applyNumberFormat="1" applyFont="1" applyAlignment="1" applyProtection="1">
      <alignment horizontal="right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2" fontId="1" fillId="0" borderId="0" xfId="0" quotePrefix="1" applyNumberFormat="1" applyFont="1" applyAlignment="1" applyProtection="1">
      <alignment horizontal="right"/>
      <protection locked="0"/>
    </xf>
    <xf numFmtId="0" fontId="1" fillId="0" borderId="0" xfId="2" applyFont="1" applyAlignment="1" applyProtection="1">
      <alignment horizontal="right"/>
      <protection locked="0"/>
    </xf>
    <xf numFmtId="4" fontId="1" fillId="0" borderId="0" xfId="7" applyNumberFormat="1" applyFont="1" applyAlignment="1" applyProtection="1">
      <alignment horizontal="right"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15" applyNumberFormat="1" applyAlignment="1" applyProtection="1">
      <alignment horizontal="right"/>
      <protection locked="0"/>
    </xf>
    <xf numFmtId="0" fontId="1" fillId="0" borderId="0" xfId="15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horizontal="right"/>
    </xf>
    <xf numFmtId="2" fontId="1" fillId="0" borderId="0" xfId="15" applyNumberFormat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0" fontId="19" fillId="0" borderId="0" xfId="0" applyFont="1" applyBorder="1" applyAlignment="1">
      <alignment horizontal="center"/>
    </xf>
    <xf numFmtId="2" fontId="1" fillId="0" borderId="0" xfId="0" applyNumberFormat="1" applyFont="1" applyBorder="1" applyAlignment="1" applyProtection="1">
      <alignment horizontal="right"/>
      <protection locked="0"/>
    </xf>
    <xf numFmtId="2" fontId="0" fillId="0" borderId="0" xfId="0" applyNumberFormat="1" applyBorder="1" applyAlignment="1">
      <alignment vertical="top"/>
    </xf>
    <xf numFmtId="4" fontId="21" fillId="0" borderId="0" xfId="16" applyNumberFormat="1" applyFont="1" applyBorder="1"/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wrapText="1"/>
    </xf>
    <xf numFmtId="0" fontId="1" fillId="0" borderId="0" xfId="15" applyFill="1" applyAlignment="1" applyProtection="1">
      <alignment horizontal="right"/>
      <protection locked="0"/>
    </xf>
    <xf numFmtId="4" fontId="8" fillId="0" borderId="0" xfId="2" applyNumberFormat="1" applyFill="1" applyAlignment="1" applyProtection="1">
      <alignment horizontal="right"/>
      <protection locked="0"/>
    </xf>
    <xf numFmtId="4" fontId="1" fillId="0" borderId="0" xfId="15" applyNumberFormat="1" applyFill="1" applyAlignment="1" applyProtection="1">
      <alignment horizontal="right"/>
      <protection locked="0"/>
    </xf>
    <xf numFmtId="170" fontId="1" fillId="0" borderId="0" xfId="0" applyNumberFormat="1" applyFont="1" applyProtection="1">
      <protection locked="0"/>
    </xf>
    <xf numFmtId="0" fontId="8" fillId="0" borderId="0" xfId="6" applyFont="1" applyAlignment="1" applyProtection="1">
      <alignment horizontal="right"/>
    </xf>
    <xf numFmtId="0" fontId="8" fillId="0" borderId="0" xfId="6" applyFont="1" applyProtection="1"/>
    <xf numFmtId="168" fontId="8" fillId="0" borderId="0" xfId="6" applyNumberFormat="1" applyFont="1" applyProtection="1"/>
    <xf numFmtId="0" fontId="15" fillId="0" borderId="0" xfId="14" quotePrefix="1" applyNumberFormat="1" applyFont="1" applyAlignment="1" applyProtection="1">
      <alignment horizontal="left" vertical="top" wrapText="1"/>
    </xf>
    <xf numFmtId="0" fontId="15" fillId="0" borderId="0" xfId="6" applyFont="1" applyProtection="1"/>
    <xf numFmtId="0" fontId="8" fillId="0" borderId="0" xfId="6" applyFont="1" applyAlignment="1" applyProtection="1">
      <alignment horizontal="center"/>
    </xf>
    <xf numFmtId="169" fontId="8" fillId="0" borderId="0" xfId="13" applyNumberFormat="1" applyFont="1" applyProtection="1"/>
    <xf numFmtId="0" fontId="8" fillId="0" borderId="1" xfId="6" applyFont="1" applyBorder="1" applyAlignment="1" applyProtection="1">
      <alignment horizontal="right"/>
    </xf>
    <xf numFmtId="0" fontId="8" fillId="0" borderId="1" xfId="6" applyFont="1" applyBorder="1" applyProtection="1"/>
    <xf numFmtId="169" fontId="8" fillId="0" borderId="1" xfId="13" applyNumberFormat="1" applyFont="1" applyBorder="1" applyProtection="1"/>
    <xf numFmtId="168" fontId="8" fillId="0" borderId="0" xfId="13" applyNumberFormat="1" applyFont="1" applyProtection="1"/>
    <xf numFmtId="0" fontId="9" fillId="0" borderId="0" xfId="6" applyFont="1" applyAlignment="1" applyProtection="1">
      <alignment horizontal="right"/>
    </xf>
    <xf numFmtId="0" fontId="9" fillId="0" borderId="0" xfId="6" applyFont="1" applyProtection="1"/>
    <xf numFmtId="169" fontId="18" fillId="0" borderId="0" xfId="13" applyNumberFormat="1" applyFont="1" applyProtection="1"/>
    <xf numFmtId="165" fontId="8" fillId="0" borderId="0" xfId="13" applyFont="1" applyAlignment="1" applyProtection="1">
      <alignment horizontal="right"/>
    </xf>
    <xf numFmtId="168" fontId="8" fillId="0" borderId="0" xfId="13" applyNumberFormat="1" applyFont="1" applyAlignment="1" applyProtection="1">
      <alignment horizontal="right"/>
    </xf>
    <xf numFmtId="0" fontId="1" fillId="0" borderId="0" xfId="6" applyFont="1" applyProtection="1"/>
    <xf numFmtId="0" fontId="11" fillId="0" borderId="0" xfId="14" applyNumberFormat="1" applyFont="1" applyAlignment="1" applyProtection="1">
      <alignment horizontal="left"/>
    </xf>
    <xf numFmtId="0" fontId="8" fillId="0" borderId="0" xfId="0" applyFont="1" applyProtection="1"/>
    <xf numFmtId="0" fontId="8" fillId="0" borderId="0" xfId="14" applyNumberFormat="1" applyFont="1" applyAlignment="1" applyProtection="1">
      <alignment horizontal="left"/>
    </xf>
    <xf numFmtId="0" fontId="9" fillId="0" borderId="0" xfId="0" applyFont="1" applyAlignment="1" applyProtection="1">
      <alignment horizontal="right" vertical="center"/>
    </xf>
    <xf numFmtId="4" fontId="9" fillId="0" borderId="0" xfId="14" applyNumberFormat="1" applyFont="1" applyAlignment="1" applyProtection="1">
      <alignment horizontal="right"/>
    </xf>
    <xf numFmtId="0" fontId="4" fillId="0" borderId="0" xfId="6" applyFont="1" applyAlignment="1" applyProtection="1">
      <alignment horizontal="right"/>
    </xf>
    <xf numFmtId="0" fontId="4" fillId="0" borderId="0" xfId="6" applyFont="1" applyProtection="1"/>
    <xf numFmtId="168" fontId="4" fillId="0" borderId="0" xfId="6" applyNumberFormat="1" applyFont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 wrapText="1"/>
    </xf>
    <xf numFmtId="0" fontId="8" fillId="0" borderId="0" xfId="14" applyNumberFormat="1" applyFont="1" applyAlignment="1" applyProtection="1">
      <alignment horizontal="left" wrapText="1"/>
    </xf>
    <xf numFmtId="0" fontId="12" fillId="0" borderId="0" xfId="14" applyNumberFormat="1" applyFont="1" applyAlignment="1" applyProtection="1">
      <alignment horizontal="left"/>
    </xf>
    <xf numFmtId="0" fontId="12" fillId="0" borderId="0" xfId="0" applyFont="1" applyAlignment="1" applyProtection="1">
      <alignment horizontal="left" wrapText="1"/>
    </xf>
    <xf numFmtId="0" fontId="12" fillId="0" borderId="0" xfId="14" applyNumberFormat="1" applyFont="1" applyAlignment="1" applyProtection="1">
      <alignment horizontal="left" wrapText="1"/>
    </xf>
    <xf numFmtId="49" fontId="9" fillId="0" borderId="0" xfId="14" applyNumberFormat="1" applyFont="1" applyAlignment="1" applyProtection="1">
      <alignment horizontal="left" wrapText="1"/>
    </xf>
    <xf numFmtId="0" fontId="9" fillId="0" borderId="0" xfId="14" applyNumberFormat="1" applyFont="1" applyAlignment="1" applyProtection="1">
      <alignment horizontal="left" wrapText="1"/>
    </xf>
    <xf numFmtId="167" fontId="8" fillId="0" borderId="0" xfId="14" applyNumberFormat="1" applyFont="1" applyAlignment="1" applyProtection="1">
      <alignment horizontal="left" wrapText="1"/>
    </xf>
    <xf numFmtId="4" fontId="9" fillId="0" borderId="0" xfId="14" applyNumberFormat="1" applyFont="1" applyAlignment="1" applyProtection="1">
      <alignment horizontal="right" wrapText="1"/>
    </xf>
    <xf numFmtId="0" fontId="8" fillId="0" borderId="0" xfId="0" applyFont="1" applyAlignment="1" applyProtection="1">
      <alignment horizontal="right" wrapText="1"/>
    </xf>
    <xf numFmtId="166" fontId="8" fillId="0" borderId="3" xfId="9" applyNumberFormat="1" applyFont="1" applyBorder="1" applyAlignment="1" applyProtection="1">
      <alignment horizontal="left" vertical="center" wrapText="1"/>
    </xf>
    <xf numFmtId="0" fontId="8" fillId="0" borderId="3" xfId="9" applyNumberFormat="1" applyFont="1" applyBorder="1" applyAlignment="1" applyProtection="1">
      <alignment horizontal="center" vertical="center"/>
    </xf>
    <xf numFmtId="0" fontId="8" fillId="0" borderId="3" xfId="9" applyNumberFormat="1" applyFont="1" applyBorder="1" applyAlignment="1" applyProtection="1">
      <alignment horizontal="left" vertical="center"/>
    </xf>
    <xf numFmtId="167" fontId="8" fillId="0" borderId="3" xfId="9" applyNumberFormat="1" applyFont="1" applyBorder="1" applyAlignment="1" applyProtection="1">
      <alignment horizontal="center" vertical="center"/>
    </xf>
    <xf numFmtId="4" fontId="8" fillId="0" borderId="3" xfId="1" applyNumberFormat="1" applyFont="1" applyBorder="1" applyAlignment="1" applyProtection="1">
      <alignment horizontal="center" vertical="center"/>
    </xf>
    <xf numFmtId="166" fontId="8" fillId="0" borderId="0" xfId="9" applyNumberFormat="1" applyFont="1" applyAlignment="1" applyProtection="1">
      <alignment horizontal="right" vertical="top" wrapText="1"/>
    </xf>
    <xf numFmtId="0" fontId="9" fillId="0" borderId="0" xfId="14" applyNumberFormat="1" applyFont="1" applyAlignment="1" applyProtection="1">
      <alignment horizontal="left" vertical="top" wrapText="1"/>
    </xf>
    <xf numFmtId="1" fontId="8" fillId="0" borderId="0" xfId="14" applyNumberFormat="1" applyFont="1" applyAlignment="1" applyProtection="1">
      <alignment horizontal="right" wrapText="1"/>
    </xf>
    <xf numFmtId="4" fontId="8" fillId="0" borderId="0" xfId="7" applyNumberFormat="1" applyFont="1" applyAlignment="1" applyProtection="1">
      <alignment horizontal="right" wrapText="1"/>
    </xf>
    <xf numFmtId="0" fontId="1" fillId="0" borderId="0" xfId="14" applyNumberFormat="1" applyFont="1" applyAlignment="1" applyProtection="1">
      <alignment horizontal="left" vertical="top" wrapText="1"/>
    </xf>
    <xf numFmtId="166" fontId="1" fillId="0" borderId="0" xfId="9" applyNumberFormat="1" applyFont="1" applyAlignment="1" applyProtection="1">
      <alignment horizontal="right" vertical="top" wrapText="1"/>
    </xf>
    <xf numFmtId="0" fontId="1" fillId="0" borderId="0" xfId="14" applyNumberFormat="1" applyFont="1" applyAlignment="1" applyProtection="1">
      <alignment horizontal="left" wrapText="1"/>
    </xf>
    <xf numFmtId="1" fontId="1" fillId="0" borderId="0" xfId="14" applyNumberFormat="1" applyFont="1" applyAlignment="1" applyProtection="1">
      <alignment horizontal="right" wrapText="1"/>
    </xf>
    <xf numFmtId="4" fontId="1" fillId="0" borderId="0" xfId="7" applyNumberFormat="1" applyFont="1" applyAlignment="1" applyProtection="1">
      <alignment horizontal="right" wrapText="1"/>
    </xf>
    <xf numFmtId="4" fontId="1" fillId="0" borderId="0" xfId="0" applyNumberFormat="1" applyFont="1" applyAlignment="1" applyProtection="1">
      <alignment horizontal="right"/>
    </xf>
    <xf numFmtId="0" fontId="1" fillId="0" borderId="0" xfId="14" quotePrefix="1" applyNumberFormat="1" applyFont="1" applyAlignment="1" applyProtection="1">
      <alignment horizontal="left" vertical="top" wrapText="1"/>
    </xf>
    <xf numFmtId="0" fontId="8" fillId="0" borderId="0" xfId="14" applyNumberFormat="1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/>
    </xf>
    <xf numFmtId="49" fontId="1" fillId="0" borderId="0" xfId="9" applyNumberFormat="1" applyFont="1" applyAlignment="1" applyProtection="1">
      <alignment horizontal="left" vertical="top"/>
    </xf>
    <xf numFmtId="0" fontId="1" fillId="0" borderId="0" xfId="14" applyNumberFormat="1" applyFont="1" applyAlignment="1" applyProtection="1">
      <alignment horizontal="left" vertical="center"/>
    </xf>
    <xf numFmtId="1" fontId="1" fillId="0" borderId="0" xfId="14" applyNumberFormat="1" applyFont="1" applyAlignment="1" applyProtection="1">
      <alignment horizontal="right" vertical="center" wrapText="1"/>
    </xf>
    <xf numFmtId="0" fontId="9" fillId="0" borderId="0" xfId="14" applyNumberFormat="1" applyFont="1" applyFill="1" applyAlignment="1" applyProtection="1">
      <alignment horizontal="left" vertical="top" wrapText="1"/>
    </xf>
    <xf numFmtId="1" fontId="8" fillId="0" borderId="0" xfId="0" applyNumberFormat="1" applyFont="1" applyAlignment="1" applyProtection="1">
      <alignment horizontal="right"/>
    </xf>
    <xf numFmtId="0" fontId="8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Protection="1"/>
    <xf numFmtId="0" fontId="1" fillId="0" borderId="0" xfId="14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/>
    </xf>
    <xf numFmtId="1" fontId="1" fillId="0" borderId="0" xfId="0" applyNumberFormat="1" applyFont="1" applyAlignment="1" applyProtection="1">
      <alignment horizontal="right"/>
    </xf>
    <xf numFmtId="0" fontId="8" fillId="0" borderId="0" xfId="14" applyNumberFormat="1" applyFont="1" applyAlignment="1" applyProtection="1">
      <alignment horizontal="left" vertical="center"/>
    </xf>
    <xf numFmtId="0" fontId="1" fillId="0" borderId="0" xfId="2" applyFont="1" applyProtection="1"/>
    <xf numFmtId="0" fontId="8" fillId="0" borderId="0" xfId="14" applyNumberFormat="1" applyFont="1" applyAlignment="1" applyProtection="1">
      <alignment horizontal="right" vertical="center"/>
    </xf>
    <xf numFmtId="1" fontId="8" fillId="0" borderId="0" xfId="0" applyNumberFormat="1" applyFont="1" applyAlignment="1" applyProtection="1">
      <alignment horizontal="right" wrapText="1"/>
    </xf>
    <xf numFmtId="49" fontId="1" fillId="0" borderId="0" xfId="9" applyNumberFormat="1" applyFont="1" applyAlignment="1" applyProtection="1">
      <alignment horizontal="left" vertical="top" wrapText="1"/>
    </xf>
    <xf numFmtId="0" fontId="1" fillId="0" borderId="0" xfId="14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wrapText="1"/>
    </xf>
    <xf numFmtId="1" fontId="1" fillId="0" borderId="0" xfId="0" applyNumberFormat="1" applyFont="1" applyAlignment="1" applyProtection="1">
      <alignment horizontal="right" wrapText="1"/>
    </xf>
    <xf numFmtId="166" fontId="8" fillId="0" borderId="0" xfId="11" applyNumberFormat="1" applyFont="1" applyAlignment="1" applyProtection="1">
      <alignment horizontal="right" vertical="top"/>
    </xf>
    <xf numFmtId="0" fontId="8" fillId="0" borderId="0" xfId="0" applyFont="1" applyAlignment="1" applyProtection="1">
      <alignment horizontal="right"/>
    </xf>
    <xf numFmtId="0" fontId="8" fillId="0" borderId="0" xfId="14" quotePrefix="1" applyNumberFormat="1" applyFont="1" applyAlignment="1" applyProtection="1">
      <alignment horizontal="left" vertical="top" wrapText="1"/>
    </xf>
    <xf numFmtId="49" fontId="8" fillId="0" borderId="0" xfId="9" applyNumberFormat="1" applyFont="1" applyAlignment="1" applyProtection="1">
      <alignment horizontal="left" vertical="top"/>
    </xf>
    <xf numFmtId="1" fontId="8" fillId="0" borderId="0" xfId="14" applyNumberFormat="1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166" fontId="8" fillId="0" borderId="0" xfId="11" applyNumberFormat="1" applyFont="1" applyAlignment="1" applyProtection="1">
      <alignment horizontal="right" vertical="top" wrapText="1"/>
    </xf>
    <xf numFmtId="0" fontId="8" fillId="0" borderId="0" xfId="10" applyFont="1" applyAlignment="1" applyProtection="1">
      <alignment horizontal="left" wrapText="1"/>
    </xf>
    <xf numFmtId="0" fontId="8" fillId="0" borderId="0" xfId="10" applyFont="1" applyAlignment="1" applyProtection="1">
      <alignment horizontal="right" wrapText="1"/>
    </xf>
    <xf numFmtId="4" fontId="8" fillId="0" borderId="0" xfId="0" applyNumberFormat="1" applyFont="1" applyAlignment="1" applyProtection="1">
      <alignment horizontal="right" wrapText="1"/>
    </xf>
    <xf numFmtId="166" fontId="8" fillId="0" borderId="2" xfId="14" applyNumberFormat="1" applyFont="1" applyBorder="1" applyAlignment="1" applyProtection="1">
      <alignment horizontal="left" vertical="center" wrapText="1"/>
    </xf>
    <xf numFmtId="0" fontId="9" fillId="0" borderId="2" xfId="14" applyNumberFormat="1" applyFont="1" applyBorder="1" applyAlignment="1" applyProtection="1">
      <alignment horizontal="left"/>
    </xf>
    <xf numFmtId="0" fontId="9" fillId="0" borderId="2" xfId="14" applyNumberFormat="1" applyFont="1" applyBorder="1" applyAlignment="1" applyProtection="1">
      <alignment horizontal="left" wrapText="1"/>
    </xf>
    <xf numFmtId="167" fontId="8" fillId="0" borderId="2" xfId="14" applyNumberFormat="1" applyFont="1" applyBorder="1" applyAlignment="1" applyProtection="1">
      <alignment horizontal="right" wrapText="1"/>
    </xf>
    <xf numFmtId="4" fontId="9" fillId="0" borderId="2" xfId="7" applyNumberFormat="1" applyFont="1" applyBorder="1" applyAlignment="1" applyProtection="1">
      <alignment horizontal="right"/>
    </xf>
    <xf numFmtId="4" fontId="9" fillId="0" borderId="2" xfId="14" applyNumberFormat="1" applyFont="1" applyBorder="1" applyAlignment="1" applyProtection="1">
      <alignment horizontal="right" wrapText="1"/>
    </xf>
    <xf numFmtId="0" fontId="9" fillId="0" borderId="0" xfId="14" applyNumberFormat="1" applyFont="1" applyAlignment="1" applyProtection="1">
      <alignment horizontal="left"/>
    </xf>
    <xf numFmtId="167" fontId="8" fillId="0" borderId="0" xfId="14" applyNumberFormat="1" applyFont="1" applyAlignment="1" applyProtection="1">
      <alignment horizontal="left"/>
    </xf>
    <xf numFmtId="4" fontId="9" fillId="0" borderId="0" xfId="14" applyNumberFormat="1" applyFont="1" applyProtection="1"/>
    <xf numFmtId="0" fontId="8" fillId="0" borderId="0" xfId="2" applyAlignment="1" applyProtection="1">
      <alignment vertical="top"/>
    </xf>
    <xf numFmtId="0" fontId="8" fillId="0" borderId="0" xfId="2" applyAlignment="1" applyProtection="1">
      <alignment horizontal="left"/>
    </xf>
    <xf numFmtId="0" fontId="8" fillId="0" borderId="0" xfId="2" applyProtection="1"/>
    <xf numFmtId="0" fontId="8" fillId="0" borderId="0" xfId="2" applyAlignment="1" applyProtection="1">
      <alignment horizontal="right"/>
    </xf>
    <xf numFmtId="166" fontId="8" fillId="0" borderId="0" xfId="9" applyNumberFormat="1" applyFont="1" applyBorder="1" applyAlignment="1" applyProtection="1">
      <alignment horizontal="left" vertical="center" wrapText="1"/>
    </xf>
    <xf numFmtId="0" fontId="8" fillId="0" borderId="0" xfId="9" applyNumberFormat="1" applyFont="1" applyBorder="1" applyAlignment="1" applyProtection="1">
      <alignment horizontal="center" vertical="center"/>
    </xf>
    <xf numFmtId="0" fontId="8" fillId="0" borderId="0" xfId="9" applyNumberFormat="1" applyFont="1" applyBorder="1" applyAlignment="1" applyProtection="1">
      <alignment horizontal="left" vertical="center"/>
    </xf>
    <xf numFmtId="167" fontId="8" fillId="0" borderId="0" xfId="9" applyNumberFormat="1" applyFont="1" applyBorder="1" applyAlignment="1" applyProtection="1">
      <alignment horizontal="center" vertical="center"/>
    </xf>
    <xf numFmtId="4" fontId="8" fillId="0" borderId="0" xfId="1" applyNumberFormat="1" applyFont="1" applyBorder="1" applyAlignment="1" applyProtection="1">
      <alignment horizontal="center" vertical="center"/>
    </xf>
    <xf numFmtId="0" fontId="1" fillId="0" borderId="0" xfId="14" applyNumberFormat="1" applyFont="1" applyAlignment="1" applyProtection="1">
      <alignment horizontal="left"/>
    </xf>
    <xf numFmtId="1" fontId="1" fillId="0" borderId="0" xfId="14" applyNumberFormat="1" applyFont="1" applyAlignment="1" applyProtection="1">
      <alignment wrapText="1"/>
    </xf>
    <xf numFmtId="4" fontId="1" fillId="0" borderId="0" xfId="2" applyNumberFormat="1" applyFont="1" applyAlignment="1" applyProtection="1">
      <alignment horizontal="right"/>
    </xf>
    <xf numFmtId="0" fontId="8" fillId="0" borderId="0" xfId="2" applyAlignment="1" applyProtection="1">
      <alignment horizontal="right" vertical="top"/>
    </xf>
    <xf numFmtId="0" fontId="1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right" vertical="top"/>
    </xf>
    <xf numFmtId="0" fontId="1" fillId="0" borderId="0" xfId="0" applyFont="1" applyAlignment="1" applyProtection="1">
      <alignment vertical="top"/>
    </xf>
    <xf numFmtId="0" fontId="1" fillId="0" borderId="0" xfId="14" applyNumberFormat="1" applyFont="1" applyFill="1" applyAlignment="1" applyProtection="1">
      <alignment horizontal="left"/>
    </xf>
    <xf numFmtId="1" fontId="1" fillId="0" borderId="0" xfId="14" applyNumberFormat="1" applyFont="1" applyFill="1" applyAlignment="1" applyProtection="1">
      <alignment horizontal="right" wrapText="1"/>
    </xf>
    <xf numFmtId="0" fontId="1" fillId="0" borderId="0" xfId="15" applyAlignment="1" applyProtection="1">
      <alignment horizontal="right" vertical="top"/>
    </xf>
    <xf numFmtId="1" fontId="1" fillId="0" borderId="0" xfId="0" applyNumberFormat="1" applyFont="1" applyAlignment="1" applyProtection="1">
      <alignment horizontal="center"/>
    </xf>
    <xf numFmtId="170" fontId="1" fillId="0" borderId="0" xfId="0" applyNumberFormat="1" applyFont="1" applyAlignment="1" applyProtection="1">
      <alignment horizontal="center"/>
    </xf>
    <xf numFmtId="0" fontId="1" fillId="0" borderId="0" xfId="0" quotePrefix="1" applyFont="1" applyAlignment="1" applyProtection="1">
      <alignment vertical="top"/>
    </xf>
    <xf numFmtId="166" fontId="8" fillId="0" borderId="0" xfId="14" applyNumberFormat="1" applyFont="1" applyAlignment="1" applyProtection="1">
      <alignment horizontal="left" vertical="top" wrapText="1"/>
    </xf>
    <xf numFmtId="0" fontId="9" fillId="0" borderId="0" xfId="14" applyNumberFormat="1" applyFont="1" applyAlignment="1" applyProtection="1">
      <alignment horizontal="left" vertical="top"/>
    </xf>
    <xf numFmtId="167" fontId="8" fillId="0" borderId="0" xfId="14" applyNumberFormat="1" applyFont="1" applyAlignment="1" applyProtection="1">
      <alignment horizontal="right"/>
    </xf>
    <xf numFmtId="1" fontId="8" fillId="0" borderId="0" xfId="14" applyNumberFormat="1" applyFont="1" applyAlignment="1" applyProtection="1">
      <alignment wrapText="1"/>
    </xf>
    <xf numFmtId="4" fontId="8" fillId="0" borderId="0" xfId="2" applyNumberFormat="1" applyAlignment="1" applyProtection="1">
      <alignment horizontal="right"/>
    </xf>
    <xf numFmtId="0" fontId="8" fillId="0" borderId="0" xfId="10" applyFont="1" applyAlignment="1" applyProtection="1">
      <alignment horizontal="left"/>
    </xf>
    <xf numFmtId="0" fontId="8" fillId="0" borderId="0" xfId="10" applyFont="1" applyAlignment="1" applyProtection="1">
      <alignment horizontal="right"/>
    </xf>
    <xf numFmtId="4" fontId="8" fillId="0" borderId="0" xfId="2" applyNumberFormat="1" applyAlignment="1" applyProtection="1">
      <alignment wrapText="1"/>
    </xf>
    <xf numFmtId="167" fontId="8" fillId="0" borderId="2" xfId="14" applyNumberFormat="1" applyFont="1" applyBorder="1" applyAlignment="1" applyProtection="1">
      <alignment wrapText="1"/>
    </xf>
    <xf numFmtId="2" fontId="0" fillId="0" borderId="0" xfId="0" applyNumberFormat="1" applyProtection="1">
      <protection locked="0"/>
    </xf>
    <xf numFmtId="2" fontId="0" fillId="0" borderId="0" xfId="0" applyNumberFormat="1" applyAlignment="1" applyProtection="1">
      <alignment vertical="top"/>
      <protection locked="0"/>
    </xf>
    <xf numFmtId="4" fontId="1" fillId="0" borderId="0" xfId="15" applyNumberFormat="1" applyProtection="1">
      <protection locked="0"/>
    </xf>
    <xf numFmtId="166" fontId="8" fillId="0" borderId="0" xfId="9" applyNumberFormat="1" applyFont="1" applyAlignment="1" applyProtection="1">
      <alignment horizontal="left" vertical="center" wrapText="1"/>
    </xf>
    <xf numFmtId="0" fontId="8" fillId="0" borderId="0" xfId="9" applyNumberFormat="1" applyFont="1" applyAlignment="1" applyProtection="1">
      <alignment horizontal="center"/>
    </xf>
    <xf numFmtId="0" fontId="8" fillId="0" borderId="0" xfId="9" applyNumberFormat="1" applyFont="1" applyAlignment="1" applyProtection="1">
      <alignment horizontal="left"/>
    </xf>
    <xf numFmtId="167" fontId="8" fillId="0" borderId="0" xfId="9" applyNumberFormat="1" applyFont="1" applyAlignment="1" applyProtection="1">
      <alignment horizontal="right"/>
    </xf>
    <xf numFmtId="0" fontId="1" fillId="0" borderId="0" xfId="15" applyAlignment="1" applyProtection="1">
      <alignment horizontal="right"/>
    </xf>
    <xf numFmtId="0" fontId="1" fillId="0" borderId="0" xfId="14" quotePrefix="1" applyNumberFormat="1" applyFont="1" applyFill="1" applyAlignment="1" applyProtection="1">
      <alignment horizontal="left" vertical="top" wrapText="1"/>
    </xf>
    <xf numFmtId="1" fontId="1" fillId="0" borderId="0" xfId="14" applyNumberFormat="1" applyFont="1" applyAlignment="1" applyProtection="1">
      <alignment horizontal="right"/>
    </xf>
    <xf numFmtId="0" fontId="1" fillId="0" borderId="0" xfId="2" applyFont="1" applyAlignment="1" applyProtection="1">
      <alignment horizontal="right"/>
    </xf>
    <xf numFmtId="1" fontId="8" fillId="0" borderId="0" xfId="2" applyNumberFormat="1" applyAlignment="1" applyProtection="1">
      <alignment horizontal="right"/>
    </xf>
    <xf numFmtId="0" fontId="8" fillId="0" borderId="0" xfId="14" applyNumberFormat="1" applyFont="1" applyAlignment="1" applyProtection="1">
      <alignment horizontal="left" vertical="top"/>
    </xf>
    <xf numFmtId="1" fontId="8" fillId="0" borderId="0" xfId="14" applyNumberFormat="1" applyFont="1" applyAlignment="1" applyProtection="1">
      <alignment horizontal="right"/>
    </xf>
    <xf numFmtId="0" fontId="1" fillId="0" borderId="0" xfId="14" applyNumberFormat="1" applyFont="1" applyFill="1" applyAlignment="1" applyProtection="1">
      <alignment horizontal="left" vertical="top" wrapText="1"/>
    </xf>
    <xf numFmtId="0" fontId="1" fillId="0" borderId="0" xfId="15" applyAlignment="1" applyProtection="1">
      <alignment horizontal="left"/>
    </xf>
    <xf numFmtId="1" fontId="1" fillId="0" borderId="0" xfId="15" applyNumberFormat="1" applyAlignment="1" applyProtection="1">
      <alignment horizontal="right"/>
    </xf>
    <xf numFmtId="4" fontId="8" fillId="0" borderId="0" xfId="2" applyNumberFormat="1" applyAlignment="1" applyProtection="1">
      <alignment horizontal="right" wrapText="1"/>
    </xf>
    <xf numFmtId="0" fontId="8" fillId="0" borderId="0" xfId="2" applyAlignment="1" applyProtection="1">
      <alignment horizontal="right" wrapText="1"/>
    </xf>
  </cellXfs>
  <cellStyles count="17">
    <cellStyle name="Comma_Sheet1" xfId="1" xr:uid="{00000000-0005-0000-0000-000000000000}"/>
    <cellStyle name="Navadno" xfId="0" builtinId="0"/>
    <cellStyle name="Navadno 2" xfId="2" xr:uid="{00000000-0005-0000-0000-000003000000}"/>
    <cellStyle name="Navadno 2 2" xfId="15" xr:uid="{00000000-0005-0000-0000-000004000000}"/>
    <cellStyle name="Navadno 25" xfId="3" xr:uid="{00000000-0005-0000-0000-000005000000}"/>
    <cellStyle name="Navadno 3" xfId="4" xr:uid="{00000000-0005-0000-0000-000006000000}"/>
    <cellStyle name="Navadno 4" xfId="5" xr:uid="{00000000-0005-0000-0000-000007000000}"/>
    <cellStyle name="Navadno_K 18581_ popis pzi-rekap" xfId="6" xr:uid="{00000000-0005-0000-0000-000008000000}"/>
    <cellStyle name="Navadno_popis-splošno-zun.ured" xfId="7" xr:uid="{00000000-0005-0000-0000-000009000000}"/>
    <cellStyle name="Navadno_Račun Paragi1" xfId="16" xr:uid="{00000000-0005-0000-0000-00000A000000}"/>
    <cellStyle name="Normal_OGREVANJE IN HLAJENJE" xfId="8" xr:uid="{00000000-0005-0000-0000-00000B000000}"/>
    <cellStyle name="Normal_Sheet1" xfId="9" xr:uid="{00000000-0005-0000-0000-00000C000000}"/>
    <cellStyle name="Normal_SKUPNO" xfId="10" xr:uid="{00000000-0005-0000-0000-00000D000000}"/>
    <cellStyle name="Vejica" xfId="11" builtinId="3"/>
    <cellStyle name="Vejica 2" xfId="12" xr:uid="{00000000-0005-0000-0000-00000F000000}"/>
    <cellStyle name="Vejica_K 18581_ popis pzi-rekap" xfId="13" xr:uid="{00000000-0005-0000-0000-000010000000}"/>
    <cellStyle name="Vejica_popis-splošno-zun.ured" xfId="14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A1:F37"/>
  <sheetViews>
    <sheetView view="pageBreakPreview" zoomScaleNormal="100" zoomScaleSheetLayoutView="100" workbookViewId="0">
      <selection sqref="A1:C34"/>
    </sheetView>
  </sheetViews>
  <sheetFormatPr defaultColWidth="9.140625" defaultRowHeight="14.25"/>
  <cols>
    <col min="1" max="1" width="5.140625" style="3" bestFit="1" customWidth="1"/>
    <col min="2" max="2" width="53.7109375" style="2" customWidth="1"/>
    <col min="3" max="3" width="24.7109375" style="4" customWidth="1"/>
    <col min="4" max="4" width="7.7109375" style="2" customWidth="1"/>
    <col min="5" max="7" width="9.140625" style="2"/>
    <col min="8" max="8" width="12.7109375" style="2" customWidth="1"/>
    <col min="9" max="9" width="12.5703125" style="2" customWidth="1"/>
    <col min="10" max="16384" width="9.140625" style="2"/>
  </cols>
  <sheetData>
    <row r="1" spans="1:5" s="29" customFormat="1" ht="12.75">
      <c r="A1" s="70"/>
      <c r="B1" s="71"/>
      <c r="C1" s="72"/>
    </row>
    <row r="2" spans="1:5" s="29" customFormat="1" ht="12.75">
      <c r="A2" s="70"/>
      <c r="B2" s="71"/>
      <c r="C2" s="72"/>
    </row>
    <row r="3" spans="1:5" s="29" customFormat="1" ht="12.75">
      <c r="A3" s="70"/>
      <c r="B3" s="71"/>
      <c r="C3" s="72"/>
    </row>
    <row r="4" spans="1:5" s="29" customFormat="1" ht="15.75">
      <c r="A4" s="73" t="s">
        <v>97</v>
      </c>
      <c r="B4" s="74" t="s">
        <v>96</v>
      </c>
      <c r="C4" s="72"/>
    </row>
    <row r="5" spans="1:5" s="29" customFormat="1" ht="12.75">
      <c r="A5" s="70"/>
      <c r="B5" s="71"/>
      <c r="C5" s="72"/>
    </row>
    <row r="6" spans="1:5" s="29" customFormat="1" ht="12.75">
      <c r="A6" s="70"/>
      <c r="B6" s="71"/>
      <c r="C6" s="72"/>
    </row>
    <row r="7" spans="1:5" s="29" customFormat="1" ht="12.75">
      <c r="A7" s="70"/>
      <c r="B7" s="71"/>
      <c r="C7" s="72"/>
    </row>
    <row r="8" spans="1:5" s="29" customFormat="1" ht="12.75">
      <c r="A8" s="70"/>
      <c r="B8" s="71"/>
      <c r="C8" s="72"/>
    </row>
    <row r="9" spans="1:5" s="29" customFormat="1" ht="12.75">
      <c r="A9" s="75" t="s">
        <v>19</v>
      </c>
      <c r="B9" s="71" t="str">
        <f>VODOVOD!B1</f>
        <v>Vodovod in vertikalna kanalizacija</v>
      </c>
      <c r="C9" s="76">
        <f>VODOVOD!F109</f>
        <v>0</v>
      </c>
      <c r="D9" s="30"/>
      <c r="E9" s="30"/>
    </row>
    <row r="10" spans="1:5" s="29" customFormat="1" ht="12.75">
      <c r="A10" s="70"/>
      <c r="B10" s="71"/>
      <c r="C10" s="76"/>
    </row>
    <row r="11" spans="1:5" s="29" customFormat="1" ht="12.75">
      <c r="A11" s="75" t="s">
        <v>20</v>
      </c>
      <c r="B11" s="71" t="str">
        <f>+'OGREVANJE IN HLAJENJE'!B1</f>
        <v>Ogrevanje in hlajenje</v>
      </c>
      <c r="C11" s="76">
        <f>+'OGREVANJE IN HLAJENJE'!F75</f>
        <v>0</v>
      </c>
    </row>
    <row r="12" spans="1:5" s="29" customFormat="1" ht="12.75">
      <c r="A12" s="70"/>
      <c r="B12" s="71"/>
      <c r="C12" s="76"/>
    </row>
    <row r="13" spans="1:5" s="29" customFormat="1" ht="12.75">
      <c r="A13" s="75" t="s">
        <v>48</v>
      </c>
      <c r="B13" s="71" t="str">
        <f>+PREZRACEVANJE!B1</f>
        <v>Prezračevanje</v>
      </c>
      <c r="C13" s="76">
        <f>+PREZRACEVANJE!F61</f>
        <v>0</v>
      </c>
    </row>
    <row r="14" spans="1:5" s="29" customFormat="1" ht="12.75">
      <c r="A14" s="77"/>
      <c r="B14" s="78"/>
      <c r="C14" s="79"/>
    </row>
    <row r="15" spans="1:5" s="29" customFormat="1" ht="12.75">
      <c r="A15" s="70"/>
      <c r="B15" s="71"/>
      <c r="C15" s="80"/>
    </row>
    <row r="16" spans="1:5" s="29" customFormat="1" ht="12.75">
      <c r="A16" s="81"/>
      <c r="B16" s="82" t="s">
        <v>0</v>
      </c>
      <c r="C16" s="83">
        <f>SUM(C9:C14)</f>
        <v>0</v>
      </c>
    </row>
    <row r="17" spans="1:6" s="29" customFormat="1" ht="12.75">
      <c r="A17" s="84"/>
      <c r="B17" s="71"/>
      <c r="C17" s="85"/>
    </row>
    <row r="18" spans="1:6" s="29" customFormat="1" ht="12.75">
      <c r="A18" s="84"/>
      <c r="B18" s="71"/>
      <c r="C18" s="85"/>
    </row>
    <row r="19" spans="1:6" s="29" customFormat="1" ht="12.75">
      <c r="A19" s="70"/>
      <c r="B19" s="86" t="s">
        <v>85</v>
      </c>
      <c r="C19" s="72"/>
    </row>
    <row r="20" spans="1:6" s="29" customFormat="1" ht="12.75">
      <c r="A20" s="70"/>
      <c r="B20" s="71"/>
      <c r="C20" s="72"/>
    </row>
    <row r="21" spans="1:6" s="29" customFormat="1" ht="12.75">
      <c r="A21" s="70"/>
      <c r="B21" s="71"/>
      <c r="C21" s="72"/>
    </row>
    <row r="22" spans="1:6" s="29" customFormat="1" ht="12.75">
      <c r="A22" s="70"/>
      <c r="B22" s="71"/>
      <c r="C22" s="72"/>
    </row>
    <row r="23" spans="1:6" s="29" customFormat="1" ht="12.75">
      <c r="A23" s="87" t="s">
        <v>37</v>
      </c>
      <c r="B23" s="88"/>
      <c r="C23" s="88"/>
      <c r="D23" s="12"/>
      <c r="E23" s="12"/>
      <c r="F23" s="12"/>
    </row>
    <row r="24" spans="1:6" s="29" customFormat="1" ht="12.75">
      <c r="A24" s="88"/>
      <c r="B24" s="88"/>
      <c r="C24" s="88"/>
      <c r="D24" s="12"/>
      <c r="E24" s="12"/>
      <c r="F24" s="12"/>
    </row>
    <row r="25" spans="1:6" s="29" customFormat="1" ht="12.75">
      <c r="A25" s="89" t="s">
        <v>39</v>
      </c>
      <c r="B25" s="88"/>
      <c r="C25" s="88"/>
      <c r="D25" s="12"/>
      <c r="E25" s="12"/>
      <c r="F25" s="12"/>
    </row>
    <row r="26" spans="1:6" s="29" customFormat="1" ht="12.75">
      <c r="A26" s="88"/>
      <c r="B26" s="88"/>
      <c r="C26" s="88"/>
      <c r="D26" s="12"/>
      <c r="E26" s="12"/>
      <c r="F26" s="12"/>
    </row>
    <row r="27" spans="1:6" s="29" customFormat="1" ht="12.75">
      <c r="A27" s="88"/>
      <c r="B27" s="90" t="s">
        <v>31</v>
      </c>
      <c r="C27" s="91">
        <f>ROUND(C16,-3)</f>
        <v>0</v>
      </c>
      <c r="E27" s="12"/>
      <c r="F27" s="12"/>
    </row>
    <row r="28" spans="1:6">
      <c r="A28" s="92"/>
      <c r="B28" s="93"/>
      <c r="C28" s="94"/>
    </row>
    <row r="29" spans="1:6">
      <c r="A29" s="87" t="s">
        <v>38</v>
      </c>
      <c r="B29" s="95"/>
      <c r="C29" s="96"/>
      <c r="D29" s="15"/>
      <c r="E29" s="21"/>
      <c r="F29" s="21"/>
    </row>
    <row r="30" spans="1:6">
      <c r="A30" s="97" t="s">
        <v>5</v>
      </c>
      <c r="B30" s="98" t="s">
        <v>40</v>
      </c>
      <c r="C30" s="99"/>
      <c r="D30" s="18"/>
      <c r="E30" s="25"/>
      <c r="F30" s="25"/>
    </row>
    <row r="31" spans="1:6">
      <c r="A31" s="95"/>
      <c r="B31" s="100" t="s">
        <v>33</v>
      </c>
      <c r="C31" s="99"/>
      <c r="D31" s="18"/>
      <c r="E31" s="25"/>
      <c r="F31" s="25"/>
    </row>
    <row r="32" spans="1:6">
      <c r="A32" s="97" t="s">
        <v>5</v>
      </c>
      <c r="B32" s="95"/>
      <c r="C32" s="96"/>
      <c r="D32" s="15"/>
      <c r="E32" s="21"/>
      <c r="F32" s="21"/>
    </row>
    <row r="33" spans="1:6">
      <c r="A33" s="95"/>
      <c r="B33" s="100" t="s">
        <v>34</v>
      </c>
      <c r="C33" s="96"/>
      <c r="D33" s="15"/>
      <c r="E33" s="21"/>
      <c r="F33" s="21"/>
    </row>
    <row r="34" spans="1:6">
      <c r="A34" s="95"/>
      <c r="B34" s="95"/>
      <c r="C34" s="96"/>
      <c r="D34" s="15"/>
      <c r="E34" s="21"/>
      <c r="F34" s="21"/>
    </row>
    <row r="35" spans="1:6">
      <c r="A35" s="15"/>
      <c r="B35" s="15"/>
      <c r="C35" s="19"/>
      <c r="D35" s="15"/>
      <c r="E35" s="21"/>
      <c r="F35" s="21"/>
    </row>
    <row r="36" spans="1:6">
      <c r="A36" s="15"/>
      <c r="B36" s="15"/>
      <c r="C36" s="19"/>
      <c r="E36" s="21"/>
      <c r="F36" s="21"/>
    </row>
    <row r="37" spans="1:6">
      <c r="A37" s="15"/>
      <c r="B37" s="15"/>
      <c r="C37" s="19"/>
      <c r="E37" s="21"/>
      <c r="F37" s="21"/>
    </row>
  </sheetData>
  <sheetProtection algorithmName="SHA-512" hashValue="XnJdGbJCiurlF+IRakfPqUL8Dn3RGRQUY5fmXlcD+UDeL/370/haWq4OPAwaztdVy0kM5ayayzIM2wjx5gEWgw==" saltValue="5arZNgUDZV68B7PiKmUPrQ==" spinCount="100000" sheet="1" objects="1" scenarios="1"/>
  <phoneticPr fontId="5" type="noConversion"/>
  <pageMargins left="0.78740157480314965" right="0.59055118110236227" top="0.86614173228346458" bottom="0.86614173228346458" header="0.31496062992125984" footer="0.51181102362204722"/>
  <pageSetup paperSize="9" firstPageNumber="2" orientation="portrait" horizontalDpi="300" verticalDpi="300" r:id="rId1"/>
  <headerFooter alignWithMargins="0">
    <oddFooter>&amp;L&amp;"Arial Narrow,Navadno"&amp;11 &amp;10 489/21 - PZI&amp;C&amp;"Arial Narrow,Navadno"Popis del&amp;R&amp;"Arial Narrow,Navadno"&amp;P/&amp;N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8"/>
  </sheetPr>
  <dimension ref="A1:L116"/>
  <sheetViews>
    <sheetView view="pageBreakPreview" topLeftCell="A91" zoomScaleNormal="100" zoomScaleSheetLayoutView="100" workbookViewId="0">
      <selection activeCell="E101" sqref="E100:E101"/>
    </sheetView>
  </sheetViews>
  <sheetFormatPr defaultColWidth="9.140625" defaultRowHeight="12.75"/>
  <cols>
    <col min="1" max="1" width="5.140625" style="5" customWidth="1"/>
    <col min="2" max="2" width="45" style="5" customWidth="1"/>
    <col min="3" max="3" width="4.7109375" style="20" customWidth="1"/>
    <col min="4" max="4" width="7.7109375" style="6" customWidth="1"/>
    <col min="5" max="5" width="11.5703125" style="26" customWidth="1"/>
    <col min="6" max="6" width="15" style="26" customWidth="1"/>
    <col min="7" max="16384" width="9.140625" style="5"/>
  </cols>
  <sheetData>
    <row r="1" spans="1:7">
      <c r="A1" s="101" t="s">
        <v>19</v>
      </c>
      <c r="B1" s="102" t="s">
        <v>26</v>
      </c>
      <c r="C1" s="103"/>
      <c r="D1" s="104"/>
      <c r="E1" s="104"/>
      <c r="F1" s="104"/>
      <c r="G1" s="15"/>
    </row>
    <row r="2" spans="1:7">
      <c r="A2" s="95"/>
      <c r="B2" s="95"/>
      <c r="C2" s="96"/>
      <c r="D2" s="105"/>
      <c r="E2" s="105"/>
      <c r="F2" s="105"/>
      <c r="G2" s="15"/>
    </row>
    <row r="3" spans="1:7" s="31" customFormat="1" ht="25.5" customHeight="1">
      <c r="A3" s="106" t="s">
        <v>35</v>
      </c>
      <c r="B3" s="107" t="s">
        <v>8</v>
      </c>
      <c r="C3" s="108" t="s">
        <v>6</v>
      </c>
      <c r="D3" s="109" t="s">
        <v>9</v>
      </c>
      <c r="E3" s="110" t="s">
        <v>51</v>
      </c>
      <c r="F3" s="110" t="s">
        <v>30</v>
      </c>
    </row>
    <row r="4" spans="1:7">
      <c r="A4" s="95"/>
      <c r="B4" s="95"/>
      <c r="C4" s="96"/>
      <c r="D4" s="105"/>
      <c r="E4" s="105"/>
      <c r="F4" s="105"/>
      <c r="G4" s="15"/>
    </row>
    <row r="5" spans="1:7" ht="159" customHeight="1">
      <c r="A5" s="111">
        <v>1</v>
      </c>
      <c r="B5" s="112" t="s">
        <v>123</v>
      </c>
      <c r="C5" s="97"/>
      <c r="D5" s="113"/>
      <c r="E5" s="17"/>
      <c r="F5" s="114"/>
      <c r="G5" s="16"/>
    </row>
    <row r="6" spans="1:7">
      <c r="A6" s="111"/>
      <c r="B6" s="115" t="s">
        <v>108</v>
      </c>
      <c r="C6" s="97" t="s">
        <v>55</v>
      </c>
      <c r="D6" s="113">
        <v>1</v>
      </c>
      <c r="E6" s="22"/>
      <c r="F6" s="114">
        <f>D6*E6</f>
        <v>0</v>
      </c>
      <c r="G6" s="16"/>
    </row>
    <row r="7" spans="1:7">
      <c r="A7" s="111"/>
      <c r="B7" s="115"/>
      <c r="C7" s="97"/>
      <c r="D7" s="113"/>
      <c r="E7" s="22"/>
      <c r="F7" s="114"/>
      <c r="G7" s="16"/>
    </row>
    <row r="8" spans="1:7" ht="160.15" customHeight="1">
      <c r="A8" s="111">
        <f>COUNT($A$3:A7)+1</f>
        <v>2</v>
      </c>
      <c r="B8" s="112" t="s">
        <v>124</v>
      </c>
      <c r="C8" s="97"/>
      <c r="D8" s="113"/>
      <c r="E8" s="17"/>
      <c r="F8" s="114"/>
      <c r="G8" s="16"/>
    </row>
    <row r="9" spans="1:7">
      <c r="A9" s="111"/>
      <c r="B9" s="115" t="s">
        <v>108</v>
      </c>
      <c r="C9" s="97" t="s">
        <v>55</v>
      </c>
      <c r="D9" s="113">
        <v>1</v>
      </c>
      <c r="E9" s="22"/>
      <c r="F9" s="114">
        <f>D9*E9</f>
        <v>0</v>
      </c>
      <c r="G9" s="16"/>
    </row>
    <row r="10" spans="1:7">
      <c r="A10" s="111"/>
      <c r="B10" s="115"/>
      <c r="C10" s="97"/>
      <c r="D10" s="113"/>
      <c r="E10" s="22"/>
      <c r="F10" s="114"/>
      <c r="G10" s="16"/>
    </row>
    <row r="11" spans="1:7" ht="159" customHeight="1">
      <c r="A11" s="116">
        <f>COUNT($A$3:A8)+1</f>
        <v>3</v>
      </c>
      <c r="B11" s="112" t="s">
        <v>171</v>
      </c>
      <c r="C11" s="117"/>
      <c r="D11" s="118"/>
      <c r="E11" s="49"/>
      <c r="F11" s="119"/>
      <c r="G11" s="16"/>
    </row>
    <row r="12" spans="1:7">
      <c r="A12" s="116"/>
      <c r="B12" s="115" t="s">
        <v>108</v>
      </c>
      <c r="C12" s="117" t="s">
        <v>55</v>
      </c>
      <c r="D12" s="118">
        <v>1</v>
      </c>
      <c r="E12" s="44"/>
      <c r="F12" s="119">
        <f>D12*E12</f>
        <v>0</v>
      </c>
      <c r="G12" s="16"/>
    </row>
    <row r="13" spans="1:7">
      <c r="A13" s="111"/>
      <c r="B13" s="115"/>
      <c r="C13" s="97"/>
      <c r="D13" s="113"/>
      <c r="E13" s="22"/>
      <c r="F13" s="114"/>
      <c r="G13" s="16"/>
    </row>
    <row r="14" spans="1:7" ht="195.75" customHeight="1">
      <c r="A14" s="111">
        <f>COUNT($A$5:A13)+1</f>
        <v>4</v>
      </c>
      <c r="B14" s="112" t="s">
        <v>115</v>
      </c>
      <c r="C14" s="97"/>
      <c r="D14" s="113"/>
      <c r="E14" s="22"/>
      <c r="F14" s="114"/>
      <c r="G14" s="16"/>
    </row>
    <row r="15" spans="1:7" ht="27.75" customHeight="1">
      <c r="A15" s="111"/>
      <c r="B15" s="121" t="s">
        <v>116</v>
      </c>
      <c r="C15" s="97"/>
      <c r="D15" s="113"/>
      <c r="E15" s="22"/>
      <c r="F15" s="114"/>
      <c r="G15" s="16"/>
    </row>
    <row r="16" spans="1:7" ht="27" customHeight="1">
      <c r="A16" s="111"/>
      <c r="B16" s="115" t="s">
        <v>107</v>
      </c>
      <c r="C16" s="97" t="s">
        <v>55</v>
      </c>
      <c r="D16" s="113">
        <v>3</v>
      </c>
      <c r="E16" s="22"/>
      <c r="F16" s="114">
        <f>D16*E16</f>
        <v>0</v>
      </c>
      <c r="G16" s="16"/>
    </row>
    <row r="17" spans="1:7">
      <c r="A17" s="111"/>
      <c r="B17" s="122"/>
      <c r="C17" s="117"/>
      <c r="D17" s="113"/>
      <c r="E17" s="22"/>
      <c r="F17" s="114"/>
      <c r="G17" s="16"/>
    </row>
    <row r="18" spans="1:7" ht="250.15" customHeight="1">
      <c r="A18" s="111">
        <f>COUNT($A$5:A14)+1</f>
        <v>5</v>
      </c>
      <c r="B18" s="112" t="s">
        <v>125</v>
      </c>
      <c r="C18" s="117" t="s">
        <v>5</v>
      </c>
      <c r="D18" s="118"/>
      <c r="E18" s="44"/>
      <c r="F18" s="119"/>
      <c r="G18" s="16"/>
    </row>
    <row r="19" spans="1:7" ht="38.25">
      <c r="A19" s="111"/>
      <c r="B19" s="115" t="s">
        <v>107</v>
      </c>
      <c r="C19" s="117" t="s">
        <v>55</v>
      </c>
      <c r="D19" s="118">
        <v>1</v>
      </c>
      <c r="E19" s="44"/>
      <c r="F19" s="119">
        <f>D19*E19</f>
        <v>0</v>
      </c>
      <c r="G19" s="16"/>
    </row>
    <row r="20" spans="1:7">
      <c r="A20" s="111"/>
      <c r="B20" s="115"/>
      <c r="C20" s="117"/>
      <c r="D20" s="118"/>
      <c r="E20" s="44"/>
      <c r="F20" s="119"/>
      <c r="G20" s="16"/>
    </row>
    <row r="21" spans="1:7" ht="127.5">
      <c r="A21" s="116">
        <f>COUNT($A$5:A20)+1</f>
        <v>6</v>
      </c>
      <c r="B21" s="112" t="s">
        <v>173</v>
      </c>
      <c r="C21" s="117" t="s">
        <v>172</v>
      </c>
      <c r="D21" s="118">
        <v>1</v>
      </c>
      <c r="E21" s="44"/>
      <c r="F21" s="119">
        <f>D21*E21</f>
        <v>0</v>
      </c>
      <c r="G21" s="16"/>
    </row>
    <row r="22" spans="1:7">
      <c r="A22" s="111"/>
      <c r="B22" s="115"/>
      <c r="C22" s="117"/>
      <c r="D22" s="118"/>
      <c r="E22" s="44"/>
      <c r="F22" s="119"/>
      <c r="G22" s="16"/>
    </row>
    <row r="23" spans="1:7" ht="135" customHeight="1">
      <c r="A23" s="111">
        <f>COUNT($A$5:A22)+1</f>
        <v>7</v>
      </c>
      <c r="B23" s="112" t="s">
        <v>14</v>
      </c>
      <c r="C23" s="97"/>
      <c r="D23" s="113"/>
      <c r="E23" s="22"/>
      <c r="F23" s="114"/>
      <c r="G23" s="16"/>
    </row>
    <row r="24" spans="1:7">
      <c r="A24" s="111"/>
      <c r="B24" s="115" t="s">
        <v>108</v>
      </c>
      <c r="C24" s="97" t="s">
        <v>55</v>
      </c>
      <c r="D24" s="113">
        <v>1</v>
      </c>
      <c r="E24" s="22"/>
      <c r="F24" s="114">
        <f>D24*E24</f>
        <v>0</v>
      </c>
      <c r="G24" s="16"/>
    </row>
    <row r="25" spans="1:7">
      <c r="A25" s="111"/>
      <c r="B25" s="122"/>
      <c r="C25" s="97"/>
      <c r="D25" s="113"/>
      <c r="E25" s="22"/>
      <c r="F25" s="114"/>
      <c r="G25" s="15"/>
    </row>
    <row r="26" spans="1:7" ht="79.900000000000006" customHeight="1">
      <c r="A26" s="111">
        <f>COUNT($A$5:A25)+1</f>
        <v>8</v>
      </c>
      <c r="B26" s="112" t="s">
        <v>46</v>
      </c>
      <c r="C26" s="123"/>
      <c r="D26" s="113"/>
      <c r="E26" s="22"/>
      <c r="F26" s="114"/>
      <c r="G26" s="15"/>
    </row>
    <row r="27" spans="1:7">
      <c r="A27" s="111"/>
      <c r="B27" s="124" t="s">
        <v>126</v>
      </c>
      <c r="C27" s="125" t="s">
        <v>7</v>
      </c>
      <c r="D27" s="126">
        <v>5</v>
      </c>
      <c r="E27" s="50"/>
      <c r="F27" s="119">
        <f t="shared" ref="F27" si="0">D27*E27</f>
        <v>0</v>
      </c>
      <c r="G27" s="15"/>
    </row>
    <row r="28" spans="1:7">
      <c r="A28" s="111"/>
      <c r="B28" s="122"/>
      <c r="C28" s="97"/>
      <c r="D28" s="113"/>
      <c r="E28" s="22"/>
      <c r="F28" s="114"/>
      <c r="G28" s="15"/>
    </row>
    <row r="29" spans="1:7" ht="40.5" customHeight="1">
      <c r="A29" s="111">
        <f>COUNT($A$5:A28)+1</f>
        <v>9</v>
      </c>
      <c r="B29" s="112" t="s">
        <v>47</v>
      </c>
      <c r="C29" s="123"/>
      <c r="D29" s="113"/>
      <c r="E29" s="22"/>
      <c r="F29" s="114"/>
      <c r="G29" s="15"/>
    </row>
    <row r="30" spans="1:7">
      <c r="A30" s="111"/>
      <c r="B30" s="124" t="s">
        <v>127</v>
      </c>
      <c r="C30" s="125" t="s">
        <v>7</v>
      </c>
      <c r="D30" s="126">
        <v>1</v>
      </c>
      <c r="E30" s="50"/>
      <c r="F30" s="119">
        <f t="shared" ref="F30" si="1">D30*E30</f>
        <v>0</v>
      </c>
      <c r="G30" s="15"/>
    </row>
    <row r="31" spans="1:7">
      <c r="A31" s="111"/>
      <c r="B31" s="122"/>
      <c r="C31" s="97"/>
      <c r="D31" s="113"/>
      <c r="E31" s="22"/>
      <c r="F31" s="114"/>
      <c r="G31" s="15"/>
    </row>
    <row r="32" spans="1:7" ht="53.25" customHeight="1">
      <c r="A32" s="111">
        <f>COUNT($A$5:A31)+1</f>
        <v>10</v>
      </c>
      <c r="B32" s="112" t="s">
        <v>1</v>
      </c>
      <c r="C32" s="89" t="s">
        <v>7</v>
      </c>
      <c r="D32" s="113">
        <v>5</v>
      </c>
      <c r="E32" s="13"/>
      <c r="F32" s="114">
        <f>D32*E32</f>
        <v>0</v>
      </c>
      <c r="G32" s="15"/>
    </row>
    <row r="33" spans="1:12">
      <c r="A33" s="111"/>
      <c r="B33" s="122"/>
      <c r="C33" s="97"/>
      <c r="D33" s="113"/>
      <c r="E33" s="22"/>
      <c r="F33" s="114"/>
      <c r="G33" s="15"/>
    </row>
    <row r="34" spans="1:12" ht="94.9" customHeight="1">
      <c r="A34" s="111">
        <f>COUNT($A$5:A33)+1</f>
        <v>11</v>
      </c>
      <c r="B34" s="127" t="s">
        <v>69</v>
      </c>
      <c r="C34" s="123"/>
      <c r="D34" s="128"/>
      <c r="E34" s="23"/>
      <c r="F34" s="114"/>
      <c r="G34" s="56"/>
      <c r="H34" s="57"/>
      <c r="I34" s="57"/>
      <c r="J34" s="57"/>
      <c r="K34" s="57"/>
      <c r="L34" s="57"/>
    </row>
    <row r="35" spans="1:12">
      <c r="A35" s="105"/>
      <c r="B35" s="115" t="s">
        <v>65</v>
      </c>
      <c r="C35" s="123"/>
      <c r="D35" s="128"/>
      <c r="E35" s="23"/>
      <c r="F35" s="114"/>
      <c r="G35" s="58"/>
      <c r="H35" s="59"/>
      <c r="I35" s="60"/>
      <c r="J35" s="59"/>
      <c r="K35" s="57"/>
      <c r="L35" s="57"/>
    </row>
    <row r="36" spans="1:12">
      <c r="A36" s="105"/>
      <c r="B36" s="129" t="s">
        <v>42</v>
      </c>
      <c r="C36" s="89" t="s">
        <v>7</v>
      </c>
      <c r="D36" s="113">
        <v>50</v>
      </c>
      <c r="E36" s="46"/>
      <c r="F36" s="114">
        <f t="shared" ref="F36:F38" si="2">D36*E36</f>
        <v>0</v>
      </c>
      <c r="G36" s="61"/>
      <c r="H36" s="58"/>
      <c r="I36" s="64"/>
      <c r="J36" s="62"/>
      <c r="K36" s="57"/>
      <c r="L36" s="65"/>
    </row>
    <row r="37" spans="1:12">
      <c r="A37" s="105"/>
      <c r="B37" s="129" t="s">
        <v>43</v>
      </c>
      <c r="C37" s="89" t="s">
        <v>7</v>
      </c>
      <c r="D37" s="113">
        <v>14</v>
      </c>
      <c r="E37" s="46"/>
      <c r="F37" s="114">
        <f t="shared" si="2"/>
        <v>0</v>
      </c>
      <c r="G37" s="61"/>
      <c r="H37" s="58"/>
      <c r="I37" s="63"/>
      <c r="J37" s="62"/>
      <c r="K37" s="57"/>
      <c r="L37" s="65"/>
    </row>
    <row r="38" spans="1:12">
      <c r="A38" s="105"/>
      <c r="B38" s="129" t="s">
        <v>44</v>
      </c>
      <c r="C38" s="89" t="s">
        <v>7</v>
      </c>
      <c r="D38" s="113">
        <v>18</v>
      </c>
      <c r="E38" s="46"/>
      <c r="F38" s="114">
        <f t="shared" si="2"/>
        <v>0</v>
      </c>
      <c r="G38" s="61"/>
      <c r="H38" s="58"/>
      <c r="I38" s="63"/>
      <c r="J38" s="62"/>
      <c r="K38" s="57"/>
      <c r="L38" s="65"/>
    </row>
    <row r="39" spans="1:12">
      <c r="A39" s="105"/>
      <c r="B39" s="130"/>
      <c r="C39" s="97"/>
      <c r="D39" s="113"/>
      <c r="E39" s="44"/>
      <c r="F39" s="114"/>
      <c r="G39" s="44"/>
    </row>
    <row r="40" spans="1:12" ht="80.45" customHeight="1">
      <c r="A40" s="111">
        <f>COUNT($A$5:A38)+1</f>
        <v>12</v>
      </c>
      <c r="B40" s="112" t="s">
        <v>101</v>
      </c>
      <c r="C40" s="123"/>
      <c r="D40" s="128"/>
      <c r="E40" s="22"/>
      <c r="F40" s="114"/>
      <c r="G40" s="15"/>
    </row>
    <row r="41" spans="1:12">
      <c r="A41" s="111"/>
      <c r="B41" s="115" t="s">
        <v>100</v>
      </c>
      <c r="C41" s="123"/>
      <c r="D41" s="128"/>
      <c r="E41" s="22"/>
      <c r="F41" s="114"/>
      <c r="G41" s="53"/>
    </row>
    <row r="42" spans="1:12">
      <c r="A42" s="105"/>
      <c r="B42" s="131" t="s">
        <v>70</v>
      </c>
      <c r="C42" s="132" t="s">
        <v>7</v>
      </c>
      <c r="D42" s="126">
        <v>44</v>
      </c>
      <c r="E42" s="44"/>
      <c r="F42" s="119">
        <f>D42*E42</f>
        <v>0</v>
      </c>
      <c r="G42" s="15"/>
      <c r="H42" s="44"/>
    </row>
    <row r="43" spans="1:12">
      <c r="A43" s="105"/>
      <c r="B43" s="131" t="s">
        <v>71</v>
      </c>
      <c r="C43" s="132" t="s">
        <v>7</v>
      </c>
      <c r="D43" s="126">
        <v>14</v>
      </c>
      <c r="E43" s="44"/>
      <c r="F43" s="119">
        <f>D43*E43</f>
        <v>0</v>
      </c>
      <c r="G43" s="15"/>
      <c r="H43" s="44"/>
    </row>
    <row r="44" spans="1:12">
      <c r="A44" s="105"/>
      <c r="B44" s="131" t="s">
        <v>72</v>
      </c>
      <c r="C44" s="132" t="s">
        <v>7</v>
      </c>
      <c r="D44" s="126">
        <v>18</v>
      </c>
      <c r="E44" s="44"/>
      <c r="F44" s="119">
        <f>D44*E44</f>
        <v>0</v>
      </c>
      <c r="G44" s="15"/>
      <c r="H44" s="44"/>
    </row>
    <row r="45" spans="1:12">
      <c r="A45" s="105"/>
      <c r="B45" s="133"/>
      <c r="C45" s="134"/>
      <c r="D45" s="135"/>
      <c r="E45" s="44"/>
      <c r="F45" s="120"/>
      <c r="G45" s="15"/>
      <c r="H45" s="54"/>
    </row>
    <row r="46" spans="1:12" ht="79.150000000000006" customHeight="1">
      <c r="A46" s="111">
        <f>COUNT($A$5:A44)+1</f>
        <v>13</v>
      </c>
      <c r="B46" s="112" t="s">
        <v>128</v>
      </c>
      <c r="C46" s="136"/>
      <c r="D46" s="113"/>
      <c r="E46" s="39"/>
      <c r="F46" s="114"/>
      <c r="G46" s="15"/>
      <c r="H46" s="39"/>
    </row>
    <row r="47" spans="1:12">
      <c r="A47" s="105"/>
      <c r="B47" s="115" t="s">
        <v>100</v>
      </c>
      <c r="C47" s="136"/>
      <c r="D47" s="113"/>
      <c r="E47" s="39"/>
      <c r="F47" s="114"/>
      <c r="G47" s="15"/>
      <c r="H47" s="39"/>
    </row>
    <row r="48" spans="1:12">
      <c r="A48" s="105"/>
      <c r="B48" s="137" t="s">
        <v>99</v>
      </c>
      <c r="C48" s="138" t="s">
        <v>7</v>
      </c>
      <c r="D48" s="113">
        <v>6</v>
      </c>
      <c r="E48" s="39"/>
      <c r="F48" s="114">
        <f>D48*E48</f>
        <v>0</v>
      </c>
      <c r="G48" s="15"/>
      <c r="H48" s="39"/>
    </row>
    <row r="49" spans="1:8">
      <c r="A49" s="105"/>
      <c r="B49" s="137"/>
      <c r="C49" s="138"/>
      <c r="D49" s="113"/>
      <c r="E49" s="39"/>
      <c r="F49" s="114"/>
      <c r="G49" s="15"/>
      <c r="H49" s="39"/>
    </row>
    <row r="50" spans="1:8" ht="68.45" customHeight="1">
      <c r="A50" s="111">
        <f>COUNT($A$5:A48)+1</f>
        <v>14</v>
      </c>
      <c r="B50" s="112" t="s">
        <v>132</v>
      </c>
      <c r="C50" s="117"/>
      <c r="D50" s="118"/>
      <c r="E50" s="44"/>
      <c r="F50" s="119"/>
      <c r="G50" s="15"/>
    </row>
    <row r="51" spans="1:8">
      <c r="A51" s="111"/>
      <c r="B51" s="115" t="s">
        <v>129</v>
      </c>
      <c r="C51" s="117" t="s">
        <v>55</v>
      </c>
      <c r="D51" s="118">
        <v>3</v>
      </c>
      <c r="E51" s="44"/>
      <c r="F51" s="119">
        <f>D51*E51</f>
        <v>0</v>
      </c>
      <c r="G51" s="15"/>
    </row>
    <row r="52" spans="1:8" ht="12.6" customHeight="1">
      <c r="A52" s="111"/>
      <c r="B52" s="121"/>
      <c r="C52" s="117"/>
      <c r="D52" s="118"/>
      <c r="E52" s="44"/>
      <c r="F52" s="119"/>
      <c r="G52" s="15"/>
    </row>
    <row r="53" spans="1:8">
      <c r="A53" s="111">
        <f>COUNT($A$5:A52)+1</f>
        <v>15</v>
      </c>
      <c r="B53" s="121" t="s">
        <v>45</v>
      </c>
      <c r="C53" s="117"/>
      <c r="D53" s="118"/>
      <c r="E53" s="44"/>
      <c r="F53" s="119"/>
      <c r="G53" s="15"/>
    </row>
    <row r="54" spans="1:8">
      <c r="A54" s="111"/>
      <c r="B54" s="121" t="s">
        <v>130</v>
      </c>
      <c r="C54" s="117"/>
      <c r="D54" s="118"/>
      <c r="E54" s="44"/>
      <c r="F54" s="119"/>
      <c r="G54" s="15"/>
    </row>
    <row r="55" spans="1:8">
      <c r="A55" s="111"/>
      <c r="B55" s="115" t="s">
        <v>131</v>
      </c>
      <c r="C55" s="117" t="s">
        <v>55</v>
      </c>
      <c r="D55" s="118">
        <v>1</v>
      </c>
      <c r="E55" s="44"/>
      <c r="F55" s="119">
        <f>D55*E55</f>
        <v>0</v>
      </c>
      <c r="G55" s="15"/>
    </row>
    <row r="56" spans="1:8">
      <c r="A56" s="111"/>
      <c r="B56" s="122"/>
      <c r="C56" s="97"/>
      <c r="D56" s="113"/>
      <c r="E56" s="22"/>
      <c r="F56" s="114"/>
      <c r="G56" s="15"/>
    </row>
    <row r="57" spans="1:8" ht="54" customHeight="1">
      <c r="A57" s="111">
        <f>COUNT($A$5:A56)+1</f>
        <v>16</v>
      </c>
      <c r="B57" s="112" t="s">
        <v>67</v>
      </c>
      <c r="C57" s="96"/>
      <c r="D57" s="139"/>
      <c r="E57" s="22"/>
      <c r="F57" s="114"/>
      <c r="G57" s="16"/>
    </row>
    <row r="58" spans="1:8">
      <c r="A58" s="116"/>
      <c r="B58" s="140" t="s">
        <v>52</v>
      </c>
      <c r="C58" s="141" t="s">
        <v>54</v>
      </c>
      <c r="D58" s="126">
        <v>8</v>
      </c>
      <c r="E58" s="44"/>
      <c r="F58" s="119">
        <f t="shared" ref="F58" si="3">D58*E58</f>
        <v>0</v>
      </c>
      <c r="G58" s="16"/>
    </row>
    <row r="59" spans="1:8">
      <c r="A59" s="142"/>
      <c r="B59" s="124"/>
      <c r="C59" s="125"/>
      <c r="D59" s="126"/>
      <c r="E59" s="44"/>
      <c r="F59" s="119"/>
      <c r="G59" s="16"/>
    </row>
    <row r="60" spans="1:8" ht="92.45" customHeight="1">
      <c r="A60" s="111">
        <f>COUNT($A$5:A59)+1</f>
        <v>17</v>
      </c>
      <c r="B60" s="112" t="s">
        <v>49</v>
      </c>
      <c r="C60" s="96"/>
      <c r="D60" s="139"/>
      <c r="E60" s="22"/>
      <c r="F60" s="114"/>
      <c r="G60" s="16"/>
    </row>
    <row r="61" spans="1:8">
      <c r="A61" s="111"/>
      <c r="B61" s="143" t="s">
        <v>53</v>
      </c>
      <c r="C61" s="97" t="s">
        <v>7</v>
      </c>
      <c r="D61" s="113">
        <v>75</v>
      </c>
      <c r="E61" s="22"/>
      <c r="F61" s="114">
        <f t="shared" ref="F61:F64" si="4">D61*E61</f>
        <v>0</v>
      </c>
      <c r="G61" s="16"/>
    </row>
    <row r="62" spans="1:8">
      <c r="A62" s="105"/>
      <c r="B62" s="143" t="s">
        <v>2</v>
      </c>
      <c r="C62" s="97" t="s">
        <v>7</v>
      </c>
      <c r="D62" s="113">
        <v>13</v>
      </c>
      <c r="E62" s="22"/>
      <c r="F62" s="114">
        <f t="shared" si="4"/>
        <v>0</v>
      </c>
      <c r="G62" s="16"/>
    </row>
    <row r="63" spans="1:8">
      <c r="A63" s="105"/>
      <c r="B63" s="143" t="s">
        <v>3</v>
      </c>
      <c r="C63" s="97" t="s">
        <v>7</v>
      </c>
      <c r="D63" s="113">
        <v>19</v>
      </c>
      <c r="E63" s="22"/>
      <c r="F63" s="114">
        <f t="shared" si="4"/>
        <v>0</v>
      </c>
      <c r="G63" s="16"/>
    </row>
    <row r="64" spans="1:8">
      <c r="A64" s="105"/>
      <c r="B64" s="143" t="s">
        <v>4</v>
      </c>
      <c r="C64" s="97" t="s">
        <v>7</v>
      </c>
      <c r="D64" s="113">
        <v>22</v>
      </c>
      <c r="E64" s="22"/>
      <c r="F64" s="114">
        <f t="shared" si="4"/>
        <v>0</v>
      </c>
      <c r="G64" s="16"/>
    </row>
    <row r="65" spans="1:7">
      <c r="A65" s="105"/>
      <c r="B65" s="143"/>
      <c r="C65" s="96"/>
      <c r="D65" s="139"/>
      <c r="E65" s="22"/>
      <c r="F65" s="114"/>
      <c r="G65" s="16"/>
    </row>
    <row r="66" spans="1:7" ht="53.25" customHeight="1">
      <c r="A66" s="111">
        <f>COUNT($A$5:A65)+1</f>
        <v>18</v>
      </c>
      <c r="B66" s="127" t="s">
        <v>61</v>
      </c>
      <c r="C66" s="96"/>
      <c r="D66" s="139"/>
      <c r="E66" s="22"/>
      <c r="F66" s="114"/>
      <c r="G66" s="15"/>
    </row>
    <row r="67" spans="1:7">
      <c r="A67" s="105"/>
      <c r="B67" s="143" t="s">
        <v>4</v>
      </c>
      <c r="C67" s="97" t="s">
        <v>54</v>
      </c>
      <c r="D67" s="113">
        <v>1</v>
      </c>
      <c r="E67" s="22"/>
      <c r="F67" s="114">
        <f>D67*E67</f>
        <v>0</v>
      </c>
      <c r="G67" s="16"/>
    </row>
    <row r="68" spans="1:7">
      <c r="A68" s="105"/>
      <c r="B68" s="143"/>
      <c r="C68" s="96"/>
      <c r="D68" s="139"/>
      <c r="E68" s="22"/>
      <c r="F68" s="114"/>
      <c r="G68" s="16"/>
    </row>
    <row r="69" spans="1:7" ht="81.599999999999994" customHeight="1">
      <c r="A69" s="116">
        <f>COUNT($A$5:A68)+1</f>
        <v>19</v>
      </c>
      <c r="B69" s="112" t="s">
        <v>95</v>
      </c>
      <c r="C69" s="96"/>
      <c r="D69" s="139"/>
      <c r="E69" s="22"/>
      <c r="F69" s="114"/>
      <c r="G69" s="16"/>
    </row>
    <row r="70" spans="1:7">
      <c r="A70" s="105"/>
      <c r="B70" s="115" t="s">
        <v>94</v>
      </c>
      <c r="C70" s="97" t="s">
        <v>55</v>
      </c>
      <c r="D70" s="113">
        <v>3</v>
      </c>
      <c r="E70" s="22"/>
      <c r="F70" s="114">
        <f t="shared" ref="F70" si="5">D70*E70</f>
        <v>0</v>
      </c>
      <c r="G70" s="16"/>
    </row>
    <row r="71" spans="1:7">
      <c r="A71" s="105"/>
      <c r="B71" s="115"/>
      <c r="C71" s="97"/>
      <c r="D71" s="113"/>
      <c r="E71" s="22"/>
      <c r="F71" s="114"/>
      <c r="G71" s="16"/>
    </row>
    <row r="72" spans="1:7" ht="63.75">
      <c r="A72" s="116">
        <f>COUNT($A$5:A71)+1</f>
        <v>20</v>
      </c>
      <c r="B72" s="112" t="s">
        <v>174</v>
      </c>
      <c r="C72" s="144"/>
      <c r="D72" s="145"/>
      <c r="E72" s="44"/>
      <c r="F72" s="119"/>
      <c r="G72" s="16"/>
    </row>
    <row r="73" spans="1:7">
      <c r="A73" s="142"/>
      <c r="B73" s="115" t="s">
        <v>175</v>
      </c>
      <c r="C73" s="117" t="s">
        <v>55</v>
      </c>
      <c r="D73" s="118">
        <v>1</v>
      </c>
      <c r="E73" s="44"/>
      <c r="F73" s="119">
        <f t="shared" ref="F73" si="6">D73*E73</f>
        <v>0</v>
      </c>
      <c r="G73" s="16"/>
    </row>
    <row r="74" spans="1:7">
      <c r="A74" s="105"/>
      <c r="B74" s="115"/>
      <c r="C74" s="97"/>
      <c r="D74" s="113"/>
      <c r="E74" s="22"/>
      <c r="F74" s="114"/>
      <c r="G74" s="16"/>
    </row>
    <row r="75" spans="1:7" ht="66.599999999999994" customHeight="1">
      <c r="A75" s="111">
        <f>COUNT($A$5:A74)+1</f>
        <v>21</v>
      </c>
      <c r="B75" s="112" t="s">
        <v>75</v>
      </c>
      <c r="C75" s="89"/>
      <c r="D75" s="113"/>
      <c r="E75" s="22"/>
      <c r="F75" s="114"/>
      <c r="G75" s="15"/>
    </row>
    <row r="76" spans="1:7">
      <c r="A76" s="105"/>
      <c r="B76" s="122" t="s">
        <v>66</v>
      </c>
      <c r="C76" s="89" t="s">
        <v>36</v>
      </c>
      <c r="D76" s="113">
        <v>3</v>
      </c>
      <c r="E76" s="22"/>
      <c r="F76" s="114">
        <f>D76*E76</f>
        <v>0</v>
      </c>
      <c r="G76" s="15"/>
    </row>
    <row r="77" spans="1:7">
      <c r="A77" s="105"/>
      <c r="B77" s="143"/>
      <c r="C77" s="96"/>
      <c r="D77" s="139"/>
      <c r="E77" s="22"/>
      <c r="F77" s="114"/>
      <c r="G77" s="15"/>
    </row>
    <row r="78" spans="1:7" ht="40.5" customHeight="1">
      <c r="A78" s="111">
        <f>COUNT($A$5:A77)+1</f>
        <v>22</v>
      </c>
      <c r="B78" s="112" t="s">
        <v>93</v>
      </c>
      <c r="C78" s="96"/>
      <c r="D78" s="139"/>
      <c r="E78" s="22"/>
      <c r="F78" s="114"/>
      <c r="G78" s="15"/>
    </row>
    <row r="79" spans="1:7">
      <c r="A79" s="111"/>
      <c r="B79" s="122" t="s">
        <v>62</v>
      </c>
      <c r="C79" s="96"/>
      <c r="D79" s="139"/>
      <c r="E79" s="22"/>
      <c r="F79" s="114"/>
      <c r="G79" s="15"/>
    </row>
    <row r="80" spans="1:7">
      <c r="A80" s="105"/>
      <c r="B80" s="143" t="s">
        <v>63</v>
      </c>
      <c r="C80" s="97" t="s">
        <v>7</v>
      </c>
      <c r="D80" s="113">
        <v>10</v>
      </c>
      <c r="E80" s="22"/>
      <c r="F80" s="114">
        <f>D80*E80</f>
        <v>0</v>
      </c>
      <c r="G80" s="15"/>
    </row>
    <row r="81" spans="1:7">
      <c r="A81" s="105"/>
      <c r="B81" s="143"/>
      <c r="C81" s="97"/>
      <c r="D81" s="113"/>
      <c r="E81" s="22"/>
      <c r="F81" s="114"/>
      <c r="G81" s="15"/>
    </row>
    <row r="82" spans="1:7" ht="40.5" customHeight="1">
      <c r="A82" s="146">
        <f>COUNT($A$5:A81)+1</f>
        <v>23</v>
      </c>
      <c r="B82" s="112" t="s">
        <v>73</v>
      </c>
      <c r="C82" s="123"/>
      <c r="D82" s="147"/>
      <c r="E82" s="23"/>
      <c r="F82" s="114"/>
      <c r="G82" s="15"/>
    </row>
    <row r="83" spans="1:7">
      <c r="A83" s="146"/>
      <c r="B83" s="148" t="s">
        <v>50</v>
      </c>
      <c r="C83" s="123"/>
      <c r="D83" s="147"/>
      <c r="E83" s="23"/>
      <c r="F83" s="114"/>
      <c r="G83" s="15"/>
    </row>
    <row r="84" spans="1:7">
      <c r="A84" s="146"/>
      <c r="B84" s="122" t="s">
        <v>60</v>
      </c>
      <c r="C84" s="123"/>
      <c r="D84" s="147"/>
      <c r="E84" s="23"/>
      <c r="F84" s="114"/>
      <c r="G84" s="15"/>
    </row>
    <row r="85" spans="1:7">
      <c r="A85" s="105"/>
      <c r="B85" s="149" t="s">
        <v>56</v>
      </c>
      <c r="C85" s="136" t="s">
        <v>54</v>
      </c>
      <c r="D85" s="150">
        <v>1</v>
      </c>
      <c r="E85" s="22"/>
      <c r="F85" s="114">
        <f>D85*E85</f>
        <v>0</v>
      </c>
      <c r="G85" s="15"/>
    </row>
    <row r="86" spans="1:7">
      <c r="A86" s="105"/>
      <c r="B86" s="129"/>
      <c r="C86" s="123"/>
      <c r="D86" s="147"/>
      <c r="E86" s="23"/>
      <c r="F86" s="114"/>
      <c r="G86" s="15"/>
    </row>
    <row r="87" spans="1:7" ht="27" customHeight="1">
      <c r="A87" s="146">
        <f>COUNT($A$5:A86)+1</f>
        <v>24</v>
      </c>
      <c r="B87" s="112" t="s">
        <v>104</v>
      </c>
      <c r="C87" s="151"/>
      <c r="D87" s="152"/>
      <c r="E87" s="46"/>
      <c r="F87" s="119"/>
      <c r="G87" s="15"/>
    </row>
    <row r="88" spans="1:7">
      <c r="A88" s="105"/>
      <c r="B88" s="121" t="s">
        <v>98</v>
      </c>
      <c r="C88" s="151"/>
      <c r="D88" s="152"/>
      <c r="E88" s="46"/>
      <c r="F88" s="119"/>
      <c r="G88" s="15"/>
    </row>
    <row r="89" spans="1:7">
      <c r="A89" s="105"/>
      <c r="B89" s="115" t="s">
        <v>117</v>
      </c>
      <c r="C89" s="125" t="s">
        <v>54</v>
      </c>
      <c r="D89" s="126">
        <v>1</v>
      </c>
      <c r="E89" s="44"/>
      <c r="F89" s="119">
        <f>D89*E89</f>
        <v>0</v>
      </c>
      <c r="G89" s="15"/>
    </row>
    <row r="90" spans="1:7">
      <c r="A90" s="105"/>
      <c r="B90" s="143"/>
      <c r="C90" s="96"/>
      <c r="D90" s="139"/>
      <c r="E90" s="22"/>
      <c r="F90" s="114"/>
      <c r="G90" s="15"/>
    </row>
    <row r="91" spans="1:7" ht="27" customHeight="1">
      <c r="A91" s="146">
        <f>COUNT($A$5:A89)+1</f>
        <v>25</v>
      </c>
      <c r="B91" s="112" t="s">
        <v>169</v>
      </c>
      <c r="C91" s="97" t="s">
        <v>55</v>
      </c>
      <c r="D91" s="113">
        <v>1</v>
      </c>
      <c r="E91" s="22"/>
      <c r="F91" s="114">
        <f>D91*E91</f>
        <v>0</v>
      </c>
      <c r="G91" s="15"/>
    </row>
    <row r="92" spans="1:7">
      <c r="A92" s="105"/>
      <c r="B92" s="143"/>
      <c r="C92" s="96"/>
      <c r="D92" s="139"/>
      <c r="E92" s="22"/>
      <c r="F92" s="114"/>
      <c r="G92" s="15"/>
    </row>
    <row r="93" spans="1:7" ht="53.25" customHeight="1">
      <c r="A93" s="146">
        <f>COUNT($A$5:A92)+1</f>
        <v>26</v>
      </c>
      <c r="B93" s="112" t="s">
        <v>133</v>
      </c>
      <c r="C93" s="117" t="s">
        <v>55</v>
      </c>
      <c r="D93" s="118">
        <v>1</v>
      </c>
      <c r="E93" s="44"/>
      <c r="F93" s="119">
        <f>D93*E93</f>
        <v>0</v>
      </c>
      <c r="G93" s="15"/>
    </row>
    <row r="94" spans="1:7">
      <c r="A94" s="105"/>
      <c r="B94" s="143"/>
      <c r="C94" s="96"/>
      <c r="D94" s="139"/>
      <c r="E94" s="22"/>
      <c r="F94" s="114"/>
      <c r="G94" s="15"/>
    </row>
    <row r="95" spans="1:7" ht="40.5" customHeight="1">
      <c r="A95" s="146">
        <f>COUNT($A$5:A94)+1</f>
        <v>27</v>
      </c>
      <c r="B95" s="112" t="s">
        <v>74</v>
      </c>
      <c r="C95" s="97" t="s">
        <v>55</v>
      </c>
      <c r="D95" s="113">
        <v>1</v>
      </c>
      <c r="E95" s="22"/>
      <c r="F95" s="114">
        <f>D95*E95</f>
        <v>0</v>
      </c>
      <c r="G95" s="15"/>
    </row>
    <row r="96" spans="1:7">
      <c r="A96" s="146"/>
      <c r="B96" s="112"/>
      <c r="C96" s="97"/>
      <c r="D96" s="113"/>
      <c r="E96" s="22"/>
      <c r="F96" s="114"/>
      <c r="G96" s="15"/>
    </row>
    <row r="97" spans="1:7" ht="40.5" customHeight="1">
      <c r="A97" s="146">
        <f>COUNT($A$5:A96)+1</f>
        <v>28</v>
      </c>
      <c r="B97" s="112" t="s">
        <v>32</v>
      </c>
      <c r="C97" s="97" t="s">
        <v>55</v>
      </c>
      <c r="D97" s="113">
        <v>1</v>
      </c>
      <c r="E97" s="22"/>
      <c r="F97" s="114">
        <f>D97*E97</f>
        <v>0</v>
      </c>
      <c r="G97" s="15"/>
    </row>
    <row r="98" spans="1:7">
      <c r="A98" s="111"/>
      <c r="B98" s="112"/>
      <c r="C98" s="97"/>
      <c r="D98" s="113"/>
      <c r="E98" s="22"/>
      <c r="F98" s="114"/>
      <c r="G98" s="15"/>
    </row>
    <row r="99" spans="1:7" ht="40.5" customHeight="1">
      <c r="A99" s="153">
        <f>COUNT($A$5:A97)+1</f>
        <v>29</v>
      </c>
      <c r="B99" s="112" t="s">
        <v>25</v>
      </c>
      <c r="C99" s="97" t="s">
        <v>55</v>
      </c>
      <c r="D99" s="113">
        <v>1</v>
      </c>
      <c r="E99" s="22"/>
      <c r="F99" s="114">
        <f>D99*E99</f>
        <v>0</v>
      </c>
      <c r="G99" s="15"/>
    </row>
    <row r="100" spans="1:7">
      <c r="A100" s="105"/>
      <c r="B100" s="143"/>
      <c r="C100" s="96"/>
      <c r="D100" s="139"/>
      <c r="E100" s="22"/>
      <c r="F100" s="114"/>
      <c r="G100" s="15"/>
    </row>
    <row r="101" spans="1:7" ht="27" customHeight="1">
      <c r="A101" s="153">
        <f>COUNT($A$5:A100)+1</f>
        <v>30</v>
      </c>
      <c r="B101" s="112" t="s">
        <v>16</v>
      </c>
      <c r="C101" s="97" t="s">
        <v>55</v>
      </c>
      <c r="D101" s="113">
        <v>1</v>
      </c>
      <c r="E101" s="22"/>
      <c r="F101" s="114">
        <f>D101*E101</f>
        <v>0</v>
      </c>
      <c r="G101" s="15"/>
    </row>
    <row r="102" spans="1:7">
      <c r="A102" s="105"/>
      <c r="B102" s="143"/>
      <c r="C102" s="96"/>
      <c r="D102" s="139"/>
      <c r="E102" s="21"/>
      <c r="F102" s="105"/>
      <c r="G102" s="15"/>
    </row>
    <row r="103" spans="1:7" ht="27" customHeight="1">
      <c r="A103" s="111">
        <f>COUNT($A$5:A102)+1</f>
        <v>31</v>
      </c>
      <c r="B103" s="112" t="s">
        <v>23</v>
      </c>
      <c r="C103" s="154" t="s">
        <v>18</v>
      </c>
      <c r="D103" s="155">
        <v>5</v>
      </c>
      <c r="E103" s="24"/>
      <c r="F103" s="156">
        <f>SUM(F4:F101)*D103/100</f>
        <v>0</v>
      </c>
      <c r="G103" s="15"/>
    </row>
    <row r="104" spans="1:7">
      <c r="A104" s="105"/>
      <c r="B104" s="143"/>
      <c r="C104" s="96"/>
      <c r="D104" s="139"/>
      <c r="E104" s="21"/>
      <c r="F104" s="105"/>
      <c r="G104" s="15"/>
    </row>
    <row r="105" spans="1:7" ht="40.5" customHeight="1">
      <c r="A105" s="111">
        <f>COUNT($A$5:A104)+1</f>
        <v>32</v>
      </c>
      <c r="B105" s="112" t="s">
        <v>10</v>
      </c>
      <c r="C105" s="154" t="s">
        <v>18</v>
      </c>
      <c r="D105" s="155">
        <v>5</v>
      </c>
      <c r="E105" s="24"/>
      <c r="F105" s="156">
        <f>SUM(F4:F101)*D105/100</f>
        <v>0</v>
      </c>
      <c r="G105" s="15"/>
    </row>
    <row r="106" spans="1:7" ht="14.25">
      <c r="A106" s="105"/>
      <c r="B106" s="143"/>
      <c r="C106" s="96"/>
      <c r="D106" s="105"/>
      <c r="E106" s="21"/>
      <c r="F106" s="105"/>
      <c r="G106" s="7"/>
    </row>
    <row r="107" spans="1:7" ht="40.5" customHeight="1">
      <c r="A107" s="111">
        <f>COUNT($A$5:A106)+1</f>
        <v>33</v>
      </c>
      <c r="B107" s="112" t="s">
        <v>17</v>
      </c>
      <c r="C107" s="154" t="s">
        <v>18</v>
      </c>
      <c r="D107" s="155">
        <v>3</v>
      </c>
      <c r="E107" s="24"/>
      <c r="F107" s="156">
        <f>SUM(F4:F101)*D107/100</f>
        <v>0</v>
      </c>
      <c r="G107" s="15"/>
    </row>
    <row r="108" spans="1:7">
      <c r="A108" s="95"/>
      <c r="B108" s="95"/>
      <c r="C108" s="96"/>
      <c r="D108" s="105"/>
      <c r="E108" s="105"/>
      <c r="F108" s="105"/>
      <c r="G108" s="15"/>
    </row>
    <row r="109" spans="1:7" ht="13.5" thickBot="1">
      <c r="A109" s="157"/>
      <c r="B109" s="158" t="str">
        <f>$B$1&amp;" skupaj:"</f>
        <v>Vodovod in vertikalna kanalizacija skupaj:</v>
      </c>
      <c r="C109" s="159"/>
      <c r="D109" s="160"/>
      <c r="E109" s="161" t="s">
        <v>31</v>
      </c>
      <c r="F109" s="162">
        <f>SUM(F4:F107)</f>
        <v>0</v>
      </c>
      <c r="G109" s="15"/>
    </row>
    <row r="110" spans="1:7" ht="13.5" thickTop="1">
      <c r="A110" s="95"/>
      <c r="B110" s="95"/>
      <c r="C110" s="96"/>
      <c r="D110" s="105"/>
      <c r="E110" s="105"/>
      <c r="F110" s="105"/>
      <c r="G110" s="15"/>
    </row>
    <row r="111" spans="1:7">
      <c r="G111" s="15"/>
    </row>
    <row r="112" spans="1:7">
      <c r="G112" s="15"/>
    </row>
    <row r="113" spans="7:7">
      <c r="G113" s="15"/>
    </row>
    <row r="114" spans="7:7">
      <c r="G114" s="15"/>
    </row>
    <row r="115" spans="7:7">
      <c r="G115" s="15"/>
    </row>
    <row r="116" spans="7:7">
      <c r="G116" s="15"/>
    </row>
  </sheetData>
  <sheetProtection algorithmName="SHA-512" hashValue="gpDkuYa/ZgzpEQEOzA9Tf8vebgTN+9YxIrMU2qFBdNXayWda1r6KfhRQ9icCSg5HFU83B3tZ0CYveDBMfaaDPA==" saltValue="vhjCzJmwg3HvonBGOIk+kQ==" spinCount="100000" sheet="1" objects="1" scenarios="1" selectLockedCells="1"/>
  <phoneticPr fontId="0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 &amp;10 489/21 - PZI&amp;C&amp;"Arial Narrow,Navadno"Popis del&amp;R&amp;"Arial Narrow,Navadno"&amp;P/&amp;N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8"/>
  </sheetPr>
  <dimension ref="A1:K252"/>
  <sheetViews>
    <sheetView view="pageBreakPreview" topLeftCell="A60" zoomScale="89" zoomScaleNormal="100" zoomScaleSheetLayoutView="89" workbookViewId="0">
      <selection activeCell="E73" sqref="E12:E73"/>
    </sheetView>
  </sheetViews>
  <sheetFormatPr defaultColWidth="9.140625" defaultRowHeight="14.25"/>
  <cols>
    <col min="1" max="1" width="5.140625" style="1" customWidth="1"/>
    <col min="2" max="2" width="45" style="1" customWidth="1"/>
    <col min="3" max="3" width="4.7109375" style="9" customWidth="1"/>
    <col min="4" max="4" width="7.7109375" style="1" customWidth="1"/>
    <col min="5" max="5" width="11.5703125" style="8" customWidth="1"/>
    <col min="6" max="6" width="15" style="8" customWidth="1"/>
    <col min="7" max="16384" width="9.140625" style="1"/>
  </cols>
  <sheetData>
    <row r="1" spans="1:11">
      <c r="A1" s="101" t="s">
        <v>20</v>
      </c>
      <c r="B1" s="163" t="s">
        <v>134</v>
      </c>
      <c r="C1" s="164"/>
      <c r="D1" s="165"/>
      <c r="E1" s="91"/>
      <c r="F1" s="91"/>
      <c r="G1" s="32"/>
      <c r="H1" s="32"/>
      <c r="I1" s="32"/>
      <c r="J1" s="32"/>
      <c r="K1" s="32"/>
    </row>
    <row r="2" spans="1:11">
      <c r="A2" s="166"/>
      <c r="B2" s="166"/>
      <c r="C2" s="167"/>
      <c r="D2" s="168"/>
      <c r="E2" s="169"/>
      <c r="F2" s="169"/>
      <c r="G2" s="32"/>
      <c r="H2" s="32"/>
      <c r="I2" s="32"/>
      <c r="J2" s="32"/>
      <c r="K2" s="32"/>
    </row>
    <row r="3" spans="1:11" ht="25.5">
      <c r="A3" s="106" t="s">
        <v>35</v>
      </c>
      <c r="B3" s="107" t="s">
        <v>8</v>
      </c>
      <c r="C3" s="108" t="s">
        <v>6</v>
      </c>
      <c r="D3" s="109" t="s">
        <v>9</v>
      </c>
      <c r="E3" s="110" t="s">
        <v>51</v>
      </c>
      <c r="F3" s="110" t="s">
        <v>30</v>
      </c>
      <c r="G3" s="32"/>
      <c r="H3" s="32"/>
      <c r="I3" s="32"/>
      <c r="J3" s="32"/>
      <c r="K3" s="32"/>
    </row>
    <row r="4" spans="1:11">
      <c r="A4" s="170"/>
      <c r="B4" s="171"/>
      <c r="C4" s="172"/>
      <c r="D4" s="173"/>
      <c r="E4" s="174"/>
      <c r="F4" s="174"/>
      <c r="G4" s="32"/>
      <c r="H4" s="32"/>
      <c r="I4" s="32"/>
      <c r="J4" s="32"/>
      <c r="K4" s="32"/>
    </row>
    <row r="5" spans="1:11" ht="63.75">
      <c r="A5" s="111">
        <f>COUNT(#REF!)+1</f>
        <v>1</v>
      </c>
      <c r="B5" s="112" t="s">
        <v>91</v>
      </c>
      <c r="C5" s="175"/>
      <c r="D5" s="176" t="s">
        <v>5</v>
      </c>
      <c r="E5" s="177"/>
      <c r="F5" s="119"/>
      <c r="G5" s="32"/>
      <c r="H5" s="32"/>
      <c r="I5" s="32"/>
      <c r="J5" s="32"/>
      <c r="K5" s="32"/>
    </row>
    <row r="6" spans="1:11">
      <c r="A6" s="111"/>
      <c r="B6" s="121" t="s">
        <v>80</v>
      </c>
      <c r="C6" s="175"/>
      <c r="D6" s="176"/>
      <c r="E6" s="177"/>
      <c r="F6" s="119"/>
      <c r="G6" s="32"/>
      <c r="H6" s="32"/>
      <c r="I6" s="32"/>
      <c r="J6" s="32"/>
      <c r="K6" s="32"/>
    </row>
    <row r="7" spans="1:11">
      <c r="A7" s="111"/>
      <c r="B7" s="121" t="s">
        <v>109</v>
      </c>
      <c r="C7" s="175"/>
      <c r="D7" s="176"/>
      <c r="E7" s="177"/>
      <c r="F7" s="119"/>
      <c r="G7" s="32"/>
      <c r="H7" s="32"/>
      <c r="I7" s="32"/>
      <c r="J7" s="32"/>
      <c r="K7" s="32"/>
    </row>
    <row r="8" spans="1:11">
      <c r="A8" s="111"/>
      <c r="B8" s="115" t="s">
        <v>86</v>
      </c>
      <c r="C8" s="175"/>
      <c r="D8" s="176"/>
      <c r="E8" s="177"/>
      <c r="F8" s="119"/>
      <c r="G8" s="32"/>
      <c r="H8" s="32"/>
      <c r="I8" s="32"/>
      <c r="J8" s="32"/>
      <c r="K8" s="32"/>
    </row>
    <row r="9" spans="1:11" ht="15.75">
      <c r="A9" s="111"/>
      <c r="B9" s="115" t="s">
        <v>137</v>
      </c>
      <c r="C9" s="175"/>
      <c r="D9" s="176"/>
      <c r="E9" s="177"/>
      <c r="F9" s="119"/>
      <c r="G9" s="32"/>
      <c r="H9" s="32"/>
      <c r="I9" s="32"/>
      <c r="J9" s="32"/>
      <c r="K9" s="32"/>
    </row>
    <row r="10" spans="1:11" ht="15.75">
      <c r="A10" s="178"/>
      <c r="B10" s="115" t="s">
        <v>136</v>
      </c>
      <c r="C10" s="175"/>
      <c r="D10" s="176"/>
      <c r="E10" s="177"/>
      <c r="F10" s="119"/>
      <c r="G10" s="32"/>
      <c r="H10" s="32"/>
      <c r="I10" s="32"/>
      <c r="J10" s="32"/>
      <c r="K10" s="32"/>
    </row>
    <row r="11" spans="1:11">
      <c r="A11" s="178"/>
      <c r="B11" s="121" t="s">
        <v>138</v>
      </c>
      <c r="C11" s="175"/>
      <c r="D11" s="176"/>
      <c r="E11" s="177"/>
      <c r="F11" s="119"/>
      <c r="G11" s="32"/>
      <c r="H11" s="32"/>
      <c r="I11" s="32"/>
      <c r="J11" s="32"/>
      <c r="K11" s="32"/>
    </row>
    <row r="12" spans="1:11" ht="25.5">
      <c r="A12" s="178"/>
      <c r="B12" s="115" t="s">
        <v>135</v>
      </c>
      <c r="C12" s="175" t="s">
        <v>55</v>
      </c>
      <c r="D12" s="176">
        <v>1</v>
      </c>
      <c r="E12" s="45"/>
      <c r="F12" s="119">
        <f>D12*E12</f>
        <v>0</v>
      </c>
      <c r="G12" s="32"/>
      <c r="H12" s="32"/>
      <c r="I12" s="32"/>
      <c r="J12" s="32"/>
      <c r="K12" s="32"/>
    </row>
    <row r="13" spans="1:11">
      <c r="A13" s="178"/>
      <c r="B13" s="115"/>
      <c r="C13" s="175"/>
      <c r="D13" s="176"/>
      <c r="E13" s="45"/>
      <c r="F13" s="119"/>
      <c r="G13" s="32"/>
      <c r="H13" s="32"/>
      <c r="I13" s="32"/>
      <c r="J13" s="32"/>
      <c r="K13" s="32"/>
    </row>
    <row r="14" spans="1:11" ht="52.5" customHeight="1">
      <c r="A14" s="111">
        <f>COUNT($A$5:A13)+1</f>
        <v>2</v>
      </c>
      <c r="B14" s="112" t="s">
        <v>111</v>
      </c>
      <c r="C14" s="151"/>
      <c r="D14" s="152"/>
      <c r="E14" s="46"/>
      <c r="F14" s="119"/>
      <c r="G14" s="32"/>
      <c r="H14" s="32"/>
      <c r="I14" s="32"/>
      <c r="J14" s="32"/>
      <c r="K14" s="32"/>
    </row>
    <row r="15" spans="1:11" ht="40.5" customHeight="1">
      <c r="A15" s="178"/>
      <c r="B15" s="121" t="s">
        <v>141</v>
      </c>
      <c r="C15" s="151"/>
      <c r="D15" s="152"/>
      <c r="E15" s="46"/>
      <c r="F15" s="119"/>
      <c r="G15" s="32"/>
      <c r="H15" s="32"/>
      <c r="I15" s="32"/>
      <c r="J15" s="32"/>
      <c r="K15" s="32"/>
    </row>
    <row r="16" spans="1:11">
      <c r="A16" s="178"/>
      <c r="B16" s="121" t="s">
        <v>76</v>
      </c>
      <c r="C16" s="151"/>
      <c r="D16" s="152"/>
      <c r="E16" s="46"/>
      <c r="F16" s="119"/>
      <c r="G16" s="32"/>
      <c r="H16" s="32"/>
      <c r="I16" s="32"/>
      <c r="J16" s="32"/>
      <c r="K16" s="32"/>
    </row>
    <row r="17" spans="1:11">
      <c r="A17" s="178"/>
      <c r="B17" s="121" t="s">
        <v>81</v>
      </c>
      <c r="C17" s="151"/>
      <c r="D17" s="152"/>
      <c r="E17" s="46"/>
      <c r="F17" s="119"/>
      <c r="G17" s="32"/>
      <c r="H17" s="32"/>
      <c r="I17" s="32"/>
      <c r="J17" s="32"/>
      <c r="K17" s="32"/>
    </row>
    <row r="18" spans="1:11">
      <c r="A18" s="178"/>
      <c r="B18" s="115" t="s">
        <v>15</v>
      </c>
      <c r="C18" s="151"/>
      <c r="D18" s="152"/>
      <c r="E18" s="46"/>
      <c r="F18" s="119"/>
      <c r="G18" s="32"/>
      <c r="H18" s="32"/>
      <c r="I18" s="32"/>
      <c r="J18" s="32"/>
      <c r="K18" s="32"/>
    </row>
    <row r="19" spans="1:11">
      <c r="A19" s="178"/>
      <c r="B19" s="121" t="s">
        <v>77</v>
      </c>
      <c r="C19" s="175"/>
      <c r="D19" s="118"/>
      <c r="E19" s="46"/>
      <c r="F19" s="119"/>
      <c r="G19" s="32"/>
      <c r="H19" s="32"/>
      <c r="I19" s="32"/>
      <c r="J19" s="32"/>
      <c r="K19" s="32"/>
    </row>
    <row r="20" spans="1:11">
      <c r="A20" s="178"/>
      <c r="B20" s="121" t="s">
        <v>142</v>
      </c>
      <c r="C20" s="175"/>
      <c r="D20" s="118"/>
      <c r="E20" s="46"/>
      <c r="F20" s="119"/>
      <c r="G20" s="32"/>
      <c r="H20" s="32"/>
      <c r="I20" s="32"/>
      <c r="J20" s="32"/>
      <c r="K20" s="32"/>
    </row>
    <row r="21" spans="1:11">
      <c r="A21" s="178"/>
      <c r="B21" s="121" t="s">
        <v>22</v>
      </c>
      <c r="C21" s="175"/>
      <c r="D21" s="118"/>
      <c r="E21" s="46"/>
      <c r="F21" s="119"/>
      <c r="G21" s="32"/>
      <c r="H21" s="32"/>
      <c r="I21" s="32"/>
      <c r="J21" s="32"/>
      <c r="K21" s="32"/>
    </row>
    <row r="22" spans="1:11">
      <c r="A22" s="178"/>
      <c r="B22" s="121" t="s">
        <v>92</v>
      </c>
      <c r="C22" s="175"/>
      <c r="D22" s="118"/>
      <c r="E22" s="46"/>
      <c r="F22" s="119"/>
      <c r="G22" s="32"/>
      <c r="H22" s="32"/>
      <c r="I22" s="32"/>
      <c r="J22" s="32"/>
      <c r="K22" s="32"/>
    </row>
    <row r="23" spans="1:11" ht="15.75">
      <c r="A23" s="116" t="s">
        <v>5</v>
      </c>
      <c r="B23" s="121" t="s">
        <v>112</v>
      </c>
      <c r="C23" s="175"/>
      <c r="D23" s="118"/>
      <c r="E23" s="46"/>
      <c r="F23" s="119"/>
      <c r="G23" s="32"/>
      <c r="H23" s="32"/>
      <c r="I23" s="32"/>
      <c r="J23" s="32"/>
      <c r="K23" s="32"/>
    </row>
    <row r="24" spans="1:11">
      <c r="A24" s="178"/>
      <c r="B24" s="121" t="s">
        <v>139</v>
      </c>
      <c r="C24" s="175"/>
      <c r="D24" s="118"/>
      <c r="E24" s="46"/>
      <c r="F24" s="119"/>
      <c r="G24" s="32"/>
      <c r="H24" s="32"/>
      <c r="I24" s="32"/>
      <c r="J24" s="32"/>
      <c r="K24" s="32"/>
    </row>
    <row r="25" spans="1:11" ht="27" customHeight="1">
      <c r="A25" s="178"/>
      <c r="B25" s="115" t="s">
        <v>140</v>
      </c>
      <c r="C25" s="175" t="s">
        <v>55</v>
      </c>
      <c r="D25" s="118">
        <v>9</v>
      </c>
      <c r="E25" s="45"/>
      <c r="F25" s="119">
        <f>D25*E25</f>
        <v>0</v>
      </c>
      <c r="G25" s="32"/>
      <c r="H25" s="32"/>
      <c r="I25" s="32"/>
      <c r="J25" s="32"/>
      <c r="K25" s="32"/>
    </row>
    <row r="26" spans="1:11">
      <c r="A26" s="178"/>
      <c r="B26" s="115"/>
      <c r="C26" s="175"/>
      <c r="D26" s="118"/>
      <c r="E26" s="45"/>
      <c r="F26" s="119"/>
      <c r="G26" s="32"/>
      <c r="H26" s="32"/>
      <c r="I26" s="32"/>
      <c r="J26" s="32"/>
      <c r="K26" s="32"/>
    </row>
    <row r="27" spans="1:11">
      <c r="A27" s="111">
        <f>COUNT($A$5:A26)+1</f>
        <v>3</v>
      </c>
      <c r="B27" s="115" t="s">
        <v>45</v>
      </c>
      <c r="C27" s="151"/>
      <c r="D27" s="135"/>
      <c r="E27" s="46"/>
      <c r="F27" s="119"/>
      <c r="G27" s="32"/>
      <c r="H27" s="32"/>
      <c r="I27" s="32"/>
      <c r="J27" s="32"/>
      <c r="K27" s="32"/>
    </row>
    <row r="28" spans="1:11" ht="15.75">
      <c r="A28" s="178"/>
      <c r="B28" s="121" t="s">
        <v>110</v>
      </c>
      <c r="C28" s="151"/>
      <c r="D28" s="135"/>
      <c r="E28" s="46"/>
      <c r="F28" s="119"/>
      <c r="G28" s="32"/>
      <c r="H28" s="32"/>
      <c r="I28" s="32"/>
      <c r="J28" s="32"/>
      <c r="K28" s="32"/>
    </row>
    <row r="29" spans="1:11">
      <c r="A29" s="178"/>
      <c r="B29" s="121" t="s">
        <v>139</v>
      </c>
      <c r="C29" s="151"/>
      <c r="D29" s="135"/>
      <c r="E29" s="46"/>
      <c r="F29" s="119"/>
      <c r="G29" s="32"/>
      <c r="H29" s="32"/>
      <c r="I29" s="32"/>
      <c r="J29" s="32"/>
      <c r="K29" s="32"/>
    </row>
    <row r="30" spans="1:11" ht="27" customHeight="1">
      <c r="A30" s="178"/>
      <c r="B30" s="115" t="s">
        <v>143</v>
      </c>
      <c r="C30" s="175" t="s">
        <v>55</v>
      </c>
      <c r="D30" s="118">
        <v>3</v>
      </c>
      <c r="E30" s="45"/>
      <c r="F30" s="119">
        <f>D30*E30</f>
        <v>0</v>
      </c>
      <c r="G30" s="32"/>
      <c r="H30" s="32"/>
      <c r="I30" s="32"/>
      <c r="J30" s="32"/>
      <c r="K30" s="32"/>
    </row>
    <row r="31" spans="1:11">
      <c r="A31" s="178"/>
      <c r="B31" s="115"/>
      <c r="C31" s="175"/>
      <c r="D31" s="118"/>
      <c r="E31" s="45"/>
      <c r="F31" s="119"/>
      <c r="G31" s="32"/>
      <c r="H31" s="32"/>
      <c r="I31" s="32"/>
      <c r="J31" s="32"/>
      <c r="K31" s="32"/>
    </row>
    <row r="32" spans="1:11" ht="40.5" customHeight="1">
      <c r="A32" s="111">
        <f>COUNT($A$5:A31)+1</f>
        <v>4</v>
      </c>
      <c r="B32" s="112" t="s">
        <v>78</v>
      </c>
      <c r="C32" s="151"/>
      <c r="D32" s="135"/>
      <c r="E32" s="46"/>
      <c r="F32" s="119"/>
      <c r="G32" s="32"/>
      <c r="H32" s="32"/>
      <c r="I32" s="32"/>
      <c r="J32" s="32"/>
      <c r="K32" s="32"/>
    </row>
    <row r="33" spans="1:11">
      <c r="A33" s="178"/>
      <c r="B33" s="115" t="s">
        <v>121</v>
      </c>
      <c r="C33" s="151"/>
      <c r="D33" s="135"/>
      <c r="E33" s="46"/>
      <c r="F33" s="119"/>
      <c r="G33" s="32"/>
      <c r="H33" s="32"/>
      <c r="I33" s="32"/>
      <c r="J33" s="32"/>
      <c r="K33" s="32"/>
    </row>
    <row r="34" spans="1:11">
      <c r="A34" s="178"/>
      <c r="B34" s="124" t="s">
        <v>82</v>
      </c>
      <c r="C34" s="175" t="s">
        <v>54</v>
      </c>
      <c r="D34" s="126">
        <v>1</v>
      </c>
      <c r="E34" s="46"/>
      <c r="F34" s="119">
        <f>D34*E34</f>
        <v>0</v>
      </c>
      <c r="G34" s="32"/>
      <c r="H34" s="32"/>
      <c r="I34" s="32"/>
      <c r="J34" s="32"/>
      <c r="K34" s="32"/>
    </row>
    <row r="35" spans="1:11">
      <c r="A35" s="178"/>
      <c r="B35" s="124" t="s">
        <v>83</v>
      </c>
      <c r="C35" s="175" t="s">
        <v>54</v>
      </c>
      <c r="D35" s="126">
        <v>10</v>
      </c>
      <c r="E35" s="46"/>
      <c r="F35" s="119">
        <f>D35*E35</f>
        <v>0</v>
      </c>
      <c r="G35" s="32"/>
      <c r="H35" s="32"/>
      <c r="I35" s="32"/>
      <c r="J35" s="32"/>
      <c r="K35" s="32"/>
    </row>
    <row r="36" spans="1:11">
      <c r="A36" s="178"/>
      <c r="B36" s="124"/>
      <c r="C36" s="175"/>
      <c r="D36" s="126"/>
      <c r="E36" s="46"/>
      <c r="F36" s="119"/>
      <c r="G36" s="32"/>
      <c r="H36" s="32"/>
      <c r="I36" s="32"/>
      <c r="J36" s="32"/>
      <c r="K36" s="32"/>
    </row>
    <row r="37" spans="1:11" ht="27" customHeight="1">
      <c r="A37" s="111">
        <f>COUNT($A$5:A36)+1</f>
        <v>5</v>
      </c>
      <c r="B37" s="112" t="s">
        <v>120</v>
      </c>
      <c r="C37" s="151"/>
      <c r="D37" s="135"/>
      <c r="E37" s="46"/>
      <c r="F37" s="119"/>
      <c r="G37" s="32"/>
      <c r="H37" s="32"/>
      <c r="I37" s="32"/>
      <c r="J37" s="32"/>
      <c r="K37" s="32"/>
    </row>
    <row r="38" spans="1:11">
      <c r="A38" s="178"/>
      <c r="B38" s="115" t="s">
        <v>122</v>
      </c>
      <c r="C38" s="175" t="s">
        <v>55</v>
      </c>
      <c r="D38" s="118">
        <v>12</v>
      </c>
      <c r="E38" s="45"/>
      <c r="F38" s="119">
        <f>D38*E38</f>
        <v>0</v>
      </c>
      <c r="G38" s="32"/>
      <c r="H38" s="32"/>
      <c r="I38" s="32"/>
      <c r="J38" s="32"/>
      <c r="K38" s="32"/>
    </row>
    <row r="39" spans="1:11">
      <c r="A39" s="178"/>
      <c r="B39" s="115"/>
      <c r="C39" s="175"/>
      <c r="D39" s="118"/>
      <c r="E39" s="45"/>
      <c r="F39" s="119"/>
      <c r="G39" s="32"/>
      <c r="H39" s="32"/>
      <c r="I39" s="32"/>
      <c r="J39" s="32"/>
      <c r="K39" s="32"/>
    </row>
    <row r="40" spans="1:11" ht="53.25" customHeight="1">
      <c r="A40" s="111">
        <f>COUNT($A$5:A39)+1</f>
        <v>6</v>
      </c>
      <c r="B40" s="127" t="s">
        <v>114</v>
      </c>
      <c r="C40" s="151"/>
      <c r="D40" s="135"/>
      <c r="E40" s="44"/>
      <c r="F40" s="119"/>
      <c r="G40" s="32"/>
      <c r="H40" s="32"/>
      <c r="I40" s="32"/>
      <c r="J40" s="32"/>
      <c r="K40" s="32"/>
    </row>
    <row r="41" spans="1:11">
      <c r="A41" s="179"/>
      <c r="B41" s="124" t="s">
        <v>113</v>
      </c>
      <c r="C41" s="125" t="s">
        <v>55</v>
      </c>
      <c r="D41" s="126">
        <v>11</v>
      </c>
      <c r="E41" s="44"/>
      <c r="F41" s="119">
        <f>D41*E41</f>
        <v>0</v>
      </c>
      <c r="G41" s="32"/>
      <c r="H41" s="32"/>
      <c r="I41" s="32"/>
      <c r="J41" s="32"/>
      <c r="K41" s="32"/>
    </row>
    <row r="42" spans="1:11">
      <c r="A42" s="178"/>
      <c r="B42" s="115"/>
      <c r="C42" s="175"/>
      <c r="D42" s="118"/>
      <c r="E42" s="45"/>
      <c r="F42" s="119"/>
      <c r="G42" s="32"/>
      <c r="H42" s="32"/>
      <c r="I42" s="32"/>
      <c r="J42" s="32"/>
      <c r="K42" s="32"/>
    </row>
    <row r="43" spans="1:11" ht="83.45" customHeight="1">
      <c r="A43" s="116">
        <f>COUNT($A$4:A40)+1</f>
        <v>7</v>
      </c>
      <c r="B43" s="112" t="s">
        <v>144</v>
      </c>
      <c r="C43" s="151"/>
      <c r="D43" s="135"/>
      <c r="E43" s="46"/>
      <c r="F43" s="119"/>
      <c r="G43" s="32"/>
      <c r="H43" s="32"/>
      <c r="I43" s="32"/>
      <c r="J43" s="32"/>
      <c r="K43" s="32"/>
    </row>
    <row r="44" spans="1:11" ht="15.75">
      <c r="A44" s="116"/>
      <c r="B44" s="115" t="s">
        <v>168</v>
      </c>
      <c r="C44" s="151"/>
      <c r="D44" s="135"/>
      <c r="E44" s="46"/>
      <c r="F44" s="119"/>
      <c r="G44" s="32"/>
      <c r="H44" s="32"/>
      <c r="I44" s="32"/>
      <c r="J44" s="32"/>
      <c r="K44" s="32"/>
    </row>
    <row r="45" spans="1:11" ht="25.5">
      <c r="A45" s="116"/>
      <c r="B45" s="115" t="s">
        <v>145</v>
      </c>
      <c r="C45" s="175" t="s">
        <v>55</v>
      </c>
      <c r="D45" s="118">
        <v>3</v>
      </c>
      <c r="E45" s="46"/>
      <c r="F45" s="119">
        <f>D45*E45</f>
        <v>0</v>
      </c>
      <c r="G45" s="32"/>
      <c r="H45" s="32"/>
      <c r="I45" s="32"/>
      <c r="J45" s="32"/>
      <c r="K45" s="32"/>
    </row>
    <row r="46" spans="1:11">
      <c r="A46" s="116"/>
      <c r="B46" s="115"/>
      <c r="C46" s="175"/>
      <c r="D46" s="118"/>
      <c r="E46" s="46"/>
      <c r="F46" s="119"/>
      <c r="G46" s="32"/>
      <c r="H46" s="32"/>
      <c r="I46" s="32"/>
      <c r="J46" s="32"/>
      <c r="K46" s="32"/>
    </row>
    <row r="47" spans="1:11" ht="90.75" customHeight="1">
      <c r="A47" s="111">
        <f>COUNT($A$4:A46)+1</f>
        <v>8</v>
      </c>
      <c r="B47" s="112" t="s">
        <v>88</v>
      </c>
      <c r="C47" s="89"/>
      <c r="D47" s="113"/>
      <c r="E47" s="23"/>
      <c r="F47" s="114"/>
      <c r="G47" s="32"/>
      <c r="H47" s="32"/>
      <c r="I47" s="32"/>
      <c r="J47" s="32"/>
      <c r="K47" s="32"/>
    </row>
    <row r="48" spans="1:11">
      <c r="A48" s="180"/>
      <c r="B48" s="115" t="s">
        <v>68</v>
      </c>
      <c r="C48" s="89"/>
      <c r="D48" s="113"/>
      <c r="E48" s="23"/>
      <c r="F48" s="114"/>
      <c r="G48" s="32"/>
      <c r="H48" s="32"/>
      <c r="I48" s="32"/>
      <c r="J48" s="32"/>
      <c r="K48" s="32"/>
    </row>
    <row r="49" spans="1:11">
      <c r="A49" s="180"/>
      <c r="B49" s="181" t="s">
        <v>89</v>
      </c>
      <c r="C49" s="89" t="s">
        <v>7</v>
      </c>
      <c r="D49" s="113">
        <v>79</v>
      </c>
      <c r="E49" s="197"/>
      <c r="F49" s="114">
        <f t="shared" ref="F49:F50" si="0">D49*E49</f>
        <v>0</v>
      </c>
      <c r="G49" s="32"/>
      <c r="H49" s="32"/>
      <c r="I49" s="32"/>
      <c r="J49" s="32"/>
      <c r="K49" s="32"/>
    </row>
    <row r="50" spans="1:11">
      <c r="A50" s="180"/>
      <c r="B50" s="181" t="s">
        <v>90</v>
      </c>
      <c r="C50" s="89" t="s">
        <v>7</v>
      </c>
      <c r="D50" s="113">
        <v>55</v>
      </c>
      <c r="E50" s="23"/>
      <c r="F50" s="114">
        <f t="shared" si="0"/>
        <v>0</v>
      </c>
      <c r="G50" s="32"/>
      <c r="H50" s="32"/>
      <c r="I50" s="32"/>
      <c r="J50" s="32"/>
      <c r="K50" s="32"/>
    </row>
    <row r="51" spans="1:11">
      <c r="A51" s="116"/>
      <c r="B51" s="124"/>
      <c r="C51" s="182"/>
      <c r="D51" s="183"/>
      <c r="E51" s="51"/>
      <c r="F51" s="119"/>
      <c r="G51" s="32"/>
      <c r="H51" s="32"/>
      <c r="I51" s="32"/>
      <c r="J51" s="32"/>
      <c r="K51" s="32"/>
    </row>
    <row r="52" spans="1:11" ht="77.25" customHeight="1">
      <c r="A52" s="111">
        <f>COUNT($A$5:A51)+1</f>
        <v>9</v>
      </c>
      <c r="B52" s="112" t="s">
        <v>11</v>
      </c>
      <c r="C52" s="175"/>
      <c r="D52" s="118"/>
      <c r="E52" s="46"/>
      <c r="F52" s="119"/>
      <c r="G52" s="32"/>
      <c r="H52" s="32"/>
      <c r="I52" s="32"/>
      <c r="J52" s="32"/>
      <c r="K52" s="32"/>
    </row>
    <row r="53" spans="1:11">
      <c r="A53" s="178"/>
      <c r="B53" s="115" t="s">
        <v>79</v>
      </c>
      <c r="C53" s="175"/>
      <c r="D53" s="118"/>
      <c r="E53" s="46"/>
      <c r="F53" s="119"/>
      <c r="G53" s="32"/>
      <c r="H53" s="32"/>
      <c r="I53" s="32"/>
      <c r="J53" s="32"/>
      <c r="K53" s="32"/>
    </row>
    <row r="54" spans="1:11">
      <c r="A54" s="178"/>
      <c r="B54" s="181" t="s">
        <v>64</v>
      </c>
      <c r="C54" s="175" t="s">
        <v>7</v>
      </c>
      <c r="D54" s="118">
        <v>11</v>
      </c>
      <c r="E54" s="198"/>
      <c r="F54" s="119">
        <f t="shared" ref="F54" si="1">D54*E54</f>
        <v>0</v>
      </c>
      <c r="G54" s="32"/>
      <c r="H54" s="32"/>
      <c r="I54" s="32"/>
      <c r="J54" s="32"/>
      <c r="K54" s="32"/>
    </row>
    <row r="55" spans="1:11">
      <c r="A55" s="178"/>
      <c r="B55" s="181"/>
      <c r="C55" s="175"/>
      <c r="D55" s="118"/>
      <c r="E55" s="198"/>
      <c r="F55" s="119"/>
      <c r="G55" s="32"/>
      <c r="H55" s="32"/>
      <c r="I55" s="32"/>
      <c r="J55" s="32"/>
      <c r="K55" s="32"/>
    </row>
    <row r="56" spans="1:11" ht="77.25" customHeight="1">
      <c r="A56" s="116">
        <f>COUNT($A$4:A55)+1</f>
        <v>10</v>
      </c>
      <c r="B56" s="112" t="s">
        <v>12</v>
      </c>
      <c r="C56" s="175"/>
      <c r="D56" s="118"/>
      <c r="E56" s="198"/>
      <c r="F56" s="119"/>
      <c r="G56" s="32"/>
      <c r="H56" s="32"/>
      <c r="I56" s="32"/>
      <c r="J56" s="32"/>
      <c r="K56" s="32"/>
    </row>
    <row r="57" spans="1:11">
      <c r="A57" s="178"/>
      <c r="B57" s="181" t="s">
        <v>146</v>
      </c>
      <c r="C57" s="175" t="s">
        <v>7</v>
      </c>
      <c r="D57" s="118">
        <v>11</v>
      </c>
      <c r="E57" s="46"/>
      <c r="F57" s="119">
        <f t="shared" ref="F57" si="2">D57*E57</f>
        <v>0</v>
      </c>
      <c r="G57" s="32"/>
      <c r="H57" s="32"/>
      <c r="I57" s="32"/>
      <c r="J57" s="32"/>
      <c r="K57" s="32"/>
    </row>
    <row r="58" spans="1:11">
      <c r="A58" s="178"/>
      <c r="B58" s="181"/>
      <c r="C58" s="175"/>
      <c r="D58" s="118"/>
      <c r="E58" s="198"/>
      <c r="F58" s="119"/>
      <c r="G58" s="32"/>
      <c r="H58" s="32"/>
      <c r="I58" s="32"/>
      <c r="J58" s="32"/>
      <c r="K58" s="32"/>
    </row>
    <row r="59" spans="1:11" ht="77.25" customHeight="1">
      <c r="A59" s="116">
        <f>COUNT($A$4:A58)+1</f>
        <v>11</v>
      </c>
      <c r="B59" s="127" t="s">
        <v>103</v>
      </c>
      <c r="C59" s="175"/>
      <c r="D59" s="118"/>
      <c r="E59" s="198"/>
      <c r="F59" s="119"/>
      <c r="G59" s="32"/>
      <c r="H59" s="32"/>
      <c r="I59" s="32"/>
      <c r="J59" s="32"/>
      <c r="K59" s="32"/>
    </row>
    <row r="60" spans="1:11">
      <c r="A60" s="179"/>
      <c r="B60" s="115" t="s">
        <v>100</v>
      </c>
      <c r="C60" s="175"/>
      <c r="D60" s="118"/>
      <c r="E60" s="198"/>
      <c r="F60" s="119"/>
      <c r="G60" s="32"/>
      <c r="H60" s="32"/>
      <c r="I60" s="32"/>
      <c r="J60" s="32"/>
      <c r="K60" s="32"/>
    </row>
    <row r="61" spans="1:11">
      <c r="A61" s="184"/>
      <c r="B61" s="130" t="s">
        <v>170</v>
      </c>
      <c r="C61" s="185" t="s">
        <v>147</v>
      </c>
      <c r="D61" s="118">
        <v>11</v>
      </c>
      <c r="E61" s="69"/>
      <c r="F61" s="186">
        <f t="shared" ref="F61" si="3">D61*E61</f>
        <v>0</v>
      </c>
      <c r="G61" s="32"/>
      <c r="H61" s="32"/>
      <c r="I61" s="32"/>
      <c r="J61" s="32"/>
      <c r="K61" s="32"/>
    </row>
    <row r="62" spans="1:11">
      <c r="A62" s="178"/>
      <c r="B62" s="181"/>
      <c r="C62" s="175"/>
      <c r="D62" s="118"/>
      <c r="E62" s="198"/>
      <c r="F62" s="119"/>
      <c r="G62" s="32"/>
      <c r="H62" s="32"/>
      <c r="I62" s="32"/>
      <c r="J62" s="32"/>
      <c r="K62" s="32"/>
    </row>
    <row r="63" spans="1:11" ht="40.9" customHeight="1">
      <c r="A63" s="111">
        <f>COUNT($A$4:A62)+1</f>
        <v>12</v>
      </c>
      <c r="B63" s="112" t="s">
        <v>47</v>
      </c>
      <c r="C63" s="123"/>
      <c r="D63" s="147"/>
      <c r="E63" s="23"/>
      <c r="F63" s="114"/>
      <c r="G63" s="32"/>
      <c r="H63" s="32"/>
      <c r="I63" s="32"/>
      <c r="J63" s="32"/>
      <c r="K63" s="32"/>
    </row>
    <row r="64" spans="1:11" ht="13.15" customHeight="1">
      <c r="A64" s="111"/>
      <c r="B64" s="149" t="s">
        <v>27</v>
      </c>
      <c r="C64" s="136" t="s">
        <v>7</v>
      </c>
      <c r="D64" s="150">
        <v>11</v>
      </c>
      <c r="E64" s="13"/>
      <c r="F64" s="114">
        <f t="shared" ref="F64" si="4">D64*E64</f>
        <v>0</v>
      </c>
      <c r="G64" s="32"/>
      <c r="H64" s="32"/>
      <c r="I64" s="32"/>
      <c r="J64" s="32"/>
      <c r="K64" s="32"/>
    </row>
    <row r="65" spans="1:11" ht="13.15" customHeight="1">
      <c r="A65" s="116"/>
      <c r="B65" s="112"/>
      <c r="C65" s="175"/>
      <c r="D65" s="118"/>
      <c r="E65" s="199"/>
      <c r="F65" s="119"/>
      <c r="G65" s="32"/>
      <c r="H65" s="32"/>
      <c r="I65" s="32"/>
      <c r="J65" s="32"/>
      <c r="K65" s="32"/>
    </row>
    <row r="66" spans="1:11" ht="40.5" customHeight="1">
      <c r="A66" s="111">
        <f>COUNT($A$4:A65)+1</f>
        <v>13</v>
      </c>
      <c r="B66" s="112" t="s">
        <v>84</v>
      </c>
      <c r="C66" s="175" t="s">
        <v>55</v>
      </c>
      <c r="D66" s="118">
        <v>1</v>
      </c>
      <c r="E66" s="46"/>
      <c r="F66" s="119">
        <f>D66*E66</f>
        <v>0</v>
      </c>
      <c r="G66" s="32"/>
      <c r="H66" s="32"/>
      <c r="I66" s="32"/>
      <c r="J66" s="32"/>
      <c r="K66" s="32"/>
    </row>
    <row r="67" spans="1:11">
      <c r="A67" s="178"/>
      <c r="B67" s="181"/>
      <c r="C67" s="151"/>
      <c r="D67" s="135"/>
      <c r="E67" s="46"/>
      <c r="F67" s="119"/>
      <c r="G67" s="32"/>
      <c r="H67" s="32"/>
      <c r="I67" s="32"/>
      <c r="J67" s="32"/>
      <c r="K67" s="32"/>
    </row>
    <row r="68" spans="1:11" ht="27" customHeight="1">
      <c r="A68" s="111">
        <f>COUNT($A$4:A67)+1</f>
        <v>14</v>
      </c>
      <c r="B68" s="112" t="s">
        <v>87</v>
      </c>
      <c r="C68" s="151"/>
      <c r="D68" s="135"/>
      <c r="E68" s="46"/>
      <c r="F68" s="119"/>
      <c r="G68" s="32"/>
      <c r="H68" s="32"/>
      <c r="I68" s="32"/>
      <c r="J68" s="32"/>
      <c r="K68" s="32"/>
    </row>
    <row r="69" spans="1:11">
      <c r="A69" s="178"/>
      <c r="B69" s="187" t="s">
        <v>148</v>
      </c>
      <c r="C69" s="175" t="s">
        <v>55</v>
      </c>
      <c r="D69" s="118">
        <v>1</v>
      </c>
      <c r="E69" s="47"/>
      <c r="F69" s="119">
        <f>D69*E69</f>
        <v>0</v>
      </c>
      <c r="G69" s="32"/>
      <c r="H69" s="32"/>
      <c r="I69" s="32"/>
      <c r="J69" s="32"/>
      <c r="K69" s="32"/>
    </row>
    <row r="70" spans="1:11">
      <c r="A70" s="188"/>
      <c r="B70" s="189"/>
      <c r="C70" s="163"/>
      <c r="D70" s="190"/>
      <c r="E70" s="11"/>
      <c r="F70" s="91"/>
    </row>
    <row r="71" spans="1:11" ht="27" customHeight="1">
      <c r="A71" s="111">
        <f>COUNT($A$5:A70)+1</f>
        <v>15</v>
      </c>
      <c r="B71" s="112" t="s">
        <v>16</v>
      </c>
      <c r="C71" s="89" t="s">
        <v>55</v>
      </c>
      <c r="D71" s="113">
        <v>1</v>
      </c>
      <c r="E71" s="41"/>
      <c r="F71" s="114">
        <f>D71*E71</f>
        <v>0</v>
      </c>
    </row>
    <row r="72" spans="1:11">
      <c r="A72" s="111"/>
      <c r="B72" s="112"/>
      <c r="C72" s="89"/>
      <c r="D72" s="191"/>
      <c r="E72" s="37"/>
      <c r="F72" s="114"/>
    </row>
    <row r="73" spans="1:11" ht="27" customHeight="1">
      <c r="A73" s="111">
        <f>COUNT($A$5:A71)+1</f>
        <v>16</v>
      </c>
      <c r="B73" s="112" t="s">
        <v>23</v>
      </c>
      <c r="C73" s="193" t="s">
        <v>18</v>
      </c>
      <c r="D73" s="194">
        <v>5</v>
      </c>
      <c r="E73" s="40"/>
      <c r="F73" s="195">
        <f>SUM(F5:F71)*D73/100</f>
        <v>0</v>
      </c>
    </row>
    <row r="74" spans="1:11">
      <c r="A74" s="178"/>
      <c r="B74" s="166"/>
      <c r="C74" s="89"/>
      <c r="D74" s="191"/>
      <c r="E74" s="114"/>
      <c r="F74" s="114"/>
    </row>
    <row r="75" spans="1:11" ht="15" thickBot="1">
      <c r="A75" s="157"/>
      <c r="B75" s="158" t="str">
        <f>$B$1&amp;" skupaj:"</f>
        <v>Ogrevanje in hlajenje skupaj:</v>
      </c>
      <c r="C75" s="159"/>
      <c r="D75" s="196"/>
      <c r="E75" s="161" t="s">
        <v>31</v>
      </c>
      <c r="F75" s="162">
        <f>SUM(F5:F73)</f>
        <v>0</v>
      </c>
    </row>
    <row r="76" spans="1:11" ht="15" thickTop="1">
      <c r="A76" s="27"/>
      <c r="B76" s="28"/>
      <c r="C76" s="10"/>
      <c r="D76" s="14"/>
      <c r="E76" s="11"/>
      <c r="F76" s="11"/>
    </row>
    <row r="77" spans="1:11">
      <c r="A77" s="27"/>
      <c r="B77" s="28"/>
      <c r="C77" s="10"/>
      <c r="D77" s="14"/>
      <c r="E77" s="11"/>
      <c r="F77" s="11"/>
    </row>
    <row r="78" spans="1:11">
      <c r="A78" s="27"/>
      <c r="B78" s="28"/>
      <c r="C78" s="10"/>
      <c r="D78" s="14"/>
      <c r="E78" s="11"/>
      <c r="F78" s="11"/>
    </row>
    <row r="79" spans="1:11">
      <c r="A79" s="27"/>
      <c r="B79" s="28"/>
      <c r="C79" s="10"/>
      <c r="D79" s="14"/>
      <c r="E79" s="11"/>
      <c r="F79" s="11"/>
    </row>
    <row r="80" spans="1:11">
      <c r="A80" s="27"/>
      <c r="B80" s="28"/>
      <c r="C80" s="10"/>
      <c r="D80" s="14"/>
      <c r="E80" s="11"/>
      <c r="F80" s="11"/>
    </row>
    <row r="81" spans="1:6">
      <c r="A81" s="27"/>
      <c r="B81" s="28"/>
      <c r="C81" s="10"/>
      <c r="D81" s="14"/>
      <c r="E81" s="11"/>
      <c r="F81" s="11"/>
    </row>
    <row r="82" spans="1:6">
      <c r="A82" s="27"/>
      <c r="B82" s="28"/>
      <c r="C82" s="10"/>
      <c r="D82" s="14"/>
      <c r="E82" s="11"/>
      <c r="F82" s="11"/>
    </row>
    <row r="83" spans="1:6">
      <c r="A83" s="27"/>
      <c r="B83" s="28"/>
      <c r="C83" s="10"/>
      <c r="D83" s="14"/>
      <c r="E83" s="11"/>
      <c r="F83" s="11"/>
    </row>
    <row r="84" spans="1:6">
      <c r="A84" s="27"/>
      <c r="B84" s="28"/>
      <c r="C84" s="10"/>
      <c r="D84" s="14"/>
      <c r="E84" s="11"/>
      <c r="F84" s="11"/>
    </row>
    <row r="85" spans="1:6">
      <c r="A85" s="27"/>
      <c r="B85" s="28"/>
      <c r="C85" s="10"/>
      <c r="D85" s="14"/>
      <c r="E85" s="11"/>
      <c r="F85" s="11"/>
    </row>
    <row r="86" spans="1:6">
      <c r="A86" s="27"/>
      <c r="B86" s="28"/>
      <c r="C86" s="10"/>
      <c r="D86" s="14"/>
      <c r="E86" s="11"/>
      <c r="F86" s="11"/>
    </row>
    <row r="87" spans="1:6">
      <c r="A87" s="27"/>
      <c r="B87" s="28"/>
      <c r="C87" s="10"/>
      <c r="D87" s="14"/>
      <c r="E87" s="11"/>
      <c r="F87" s="11"/>
    </row>
    <row r="88" spans="1:6">
      <c r="A88" s="27"/>
      <c r="B88" s="28"/>
      <c r="C88" s="10"/>
      <c r="D88" s="14"/>
      <c r="E88" s="11"/>
      <c r="F88" s="11"/>
    </row>
    <row r="89" spans="1:6">
      <c r="A89" s="27"/>
      <c r="B89" s="28"/>
      <c r="C89" s="10"/>
      <c r="D89" s="14"/>
      <c r="E89" s="11"/>
      <c r="F89" s="11"/>
    </row>
    <row r="90" spans="1:6">
      <c r="A90" s="27"/>
      <c r="B90" s="28"/>
      <c r="C90" s="10"/>
      <c r="D90" s="14"/>
      <c r="E90" s="11"/>
      <c r="F90" s="11"/>
    </row>
    <row r="91" spans="1:6">
      <c r="A91" s="27"/>
      <c r="B91" s="28"/>
      <c r="C91" s="10"/>
      <c r="D91" s="14"/>
      <c r="E91" s="11"/>
      <c r="F91" s="11"/>
    </row>
    <row r="92" spans="1:6">
      <c r="A92" s="27"/>
      <c r="B92" s="28"/>
      <c r="C92" s="10"/>
      <c r="D92" s="14"/>
      <c r="E92" s="11"/>
      <c r="F92" s="11"/>
    </row>
    <row r="93" spans="1:6">
      <c r="A93" s="27"/>
      <c r="B93" s="28"/>
      <c r="C93" s="10"/>
      <c r="D93" s="14"/>
      <c r="E93" s="11"/>
      <c r="F93" s="11"/>
    </row>
    <row r="94" spans="1:6">
      <c r="A94" s="27"/>
      <c r="B94" s="28"/>
      <c r="C94" s="10"/>
      <c r="D94" s="14"/>
      <c r="E94" s="11"/>
      <c r="F94" s="11"/>
    </row>
    <row r="95" spans="1:6">
      <c r="A95" s="27"/>
      <c r="B95" s="28"/>
      <c r="C95" s="10"/>
      <c r="D95" s="14"/>
      <c r="E95" s="11"/>
      <c r="F95" s="11"/>
    </row>
    <row r="96" spans="1:6">
      <c r="A96" s="27"/>
      <c r="B96" s="28"/>
      <c r="C96" s="10"/>
      <c r="D96" s="14"/>
      <c r="E96" s="11"/>
      <c r="F96" s="11"/>
    </row>
    <row r="97" spans="1:6">
      <c r="A97" s="27"/>
      <c r="B97" s="28"/>
      <c r="C97" s="10"/>
      <c r="D97" s="14"/>
      <c r="E97" s="11"/>
      <c r="F97" s="11"/>
    </row>
    <row r="98" spans="1:6">
      <c r="A98" s="27"/>
      <c r="B98" s="28"/>
      <c r="C98" s="10"/>
      <c r="D98" s="14"/>
      <c r="E98" s="11"/>
      <c r="F98" s="11"/>
    </row>
    <row r="99" spans="1:6">
      <c r="A99" s="27"/>
      <c r="B99" s="28"/>
      <c r="C99" s="10"/>
      <c r="D99" s="14"/>
      <c r="E99" s="11"/>
      <c r="F99" s="11"/>
    </row>
    <row r="100" spans="1:6">
      <c r="A100" s="27"/>
      <c r="B100" s="28"/>
      <c r="C100" s="10"/>
      <c r="D100" s="14"/>
      <c r="E100" s="11"/>
      <c r="F100" s="11"/>
    </row>
    <row r="101" spans="1:6">
      <c r="A101" s="27"/>
      <c r="B101" s="28"/>
      <c r="C101" s="10"/>
      <c r="D101" s="14"/>
      <c r="E101" s="11"/>
      <c r="F101" s="11"/>
    </row>
    <row r="102" spans="1:6">
      <c r="A102" s="27"/>
      <c r="B102" s="28"/>
      <c r="C102" s="10"/>
      <c r="D102" s="14"/>
      <c r="E102" s="11"/>
      <c r="F102" s="11"/>
    </row>
    <row r="103" spans="1:6">
      <c r="A103" s="27"/>
      <c r="B103" s="28"/>
      <c r="C103" s="10"/>
      <c r="D103" s="14"/>
      <c r="E103" s="11"/>
      <c r="F103" s="11"/>
    </row>
    <row r="104" spans="1:6">
      <c r="A104" s="27"/>
      <c r="B104" s="28"/>
      <c r="C104" s="10"/>
      <c r="D104" s="14"/>
      <c r="E104" s="11"/>
      <c r="F104" s="11"/>
    </row>
    <row r="105" spans="1:6">
      <c r="A105" s="27"/>
      <c r="B105" s="28"/>
      <c r="C105" s="10"/>
      <c r="D105" s="14"/>
      <c r="E105" s="11"/>
      <c r="F105" s="11"/>
    </row>
    <row r="106" spans="1:6">
      <c r="A106" s="27"/>
      <c r="B106" s="28"/>
      <c r="C106" s="10"/>
      <c r="D106" s="14"/>
      <c r="E106" s="11"/>
      <c r="F106" s="11"/>
    </row>
    <row r="107" spans="1:6">
      <c r="A107" s="27"/>
      <c r="B107" s="28"/>
      <c r="C107" s="10"/>
      <c r="D107" s="14"/>
      <c r="E107" s="11"/>
      <c r="F107" s="11"/>
    </row>
    <row r="108" spans="1:6">
      <c r="A108" s="27"/>
      <c r="B108" s="28"/>
      <c r="C108" s="10"/>
      <c r="D108" s="14"/>
      <c r="E108" s="11"/>
      <c r="F108" s="11"/>
    </row>
    <row r="109" spans="1:6">
      <c r="A109" s="27"/>
      <c r="B109" s="28"/>
      <c r="C109" s="10"/>
      <c r="D109" s="14"/>
      <c r="E109" s="11"/>
      <c r="F109" s="11"/>
    </row>
    <row r="110" spans="1:6">
      <c r="A110" s="27"/>
      <c r="B110" s="28"/>
      <c r="C110" s="10"/>
      <c r="D110" s="14"/>
      <c r="E110" s="11"/>
      <c r="F110" s="11"/>
    </row>
    <row r="111" spans="1:6">
      <c r="A111" s="27"/>
      <c r="B111" s="28"/>
      <c r="C111" s="10"/>
      <c r="D111" s="14"/>
      <c r="E111" s="11"/>
      <c r="F111" s="11"/>
    </row>
    <row r="112" spans="1:6">
      <c r="A112" s="27"/>
      <c r="B112" s="28"/>
      <c r="C112" s="10"/>
      <c r="D112" s="14"/>
      <c r="E112" s="11"/>
      <c r="F112" s="11"/>
    </row>
    <row r="113" spans="1:6">
      <c r="A113" s="27"/>
      <c r="B113" s="28"/>
      <c r="C113" s="10"/>
      <c r="D113" s="14"/>
      <c r="E113" s="11"/>
      <c r="F113" s="11"/>
    </row>
    <row r="114" spans="1:6">
      <c r="A114" s="27"/>
      <c r="B114" s="28"/>
      <c r="C114" s="10"/>
      <c r="D114" s="14"/>
      <c r="E114" s="11"/>
      <c r="F114" s="11"/>
    </row>
    <row r="115" spans="1:6">
      <c r="A115" s="27"/>
      <c r="B115" s="28"/>
      <c r="C115" s="10"/>
      <c r="D115" s="14"/>
      <c r="E115" s="11"/>
      <c r="F115" s="11"/>
    </row>
    <row r="116" spans="1:6">
      <c r="A116" s="27"/>
      <c r="B116" s="28"/>
      <c r="C116" s="10"/>
      <c r="D116" s="14"/>
      <c r="E116" s="11"/>
      <c r="F116" s="11"/>
    </row>
    <row r="117" spans="1:6">
      <c r="A117" s="27"/>
      <c r="B117" s="28"/>
      <c r="C117" s="10"/>
      <c r="D117" s="14"/>
      <c r="E117" s="11"/>
      <c r="F117" s="11"/>
    </row>
    <row r="118" spans="1:6">
      <c r="A118" s="27"/>
      <c r="B118" s="28"/>
      <c r="C118" s="10"/>
      <c r="D118" s="14"/>
      <c r="E118" s="11"/>
      <c r="F118" s="11"/>
    </row>
    <row r="119" spans="1:6">
      <c r="A119" s="27"/>
      <c r="B119" s="28"/>
      <c r="C119" s="10"/>
      <c r="D119" s="14"/>
      <c r="E119" s="11"/>
      <c r="F119" s="11"/>
    </row>
    <row r="120" spans="1:6">
      <c r="A120" s="27"/>
      <c r="B120" s="28"/>
      <c r="C120" s="10"/>
      <c r="D120" s="14"/>
      <c r="E120" s="11"/>
      <c r="F120" s="11"/>
    </row>
    <row r="121" spans="1:6">
      <c r="A121" s="27"/>
      <c r="B121" s="28"/>
      <c r="C121" s="10"/>
      <c r="D121" s="14"/>
      <c r="E121" s="11"/>
      <c r="F121" s="11"/>
    </row>
    <row r="122" spans="1:6">
      <c r="A122" s="27"/>
      <c r="B122" s="28"/>
      <c r="C122" s="10"/>
      <c r="D122" s="14"/>
      <c r="E122" s="11"/>
      <c r="F122" s="11"/>
    </row>
    <row r="123" spans="1:6">
      <c r="A123" s="27"/>
      <c r="B123" s="28"/>
      <c r="C123" s="10"/>
      <c r="D123" s="14"/>
      <c r="E123" s="11"/>
      <c r="F123" s="11"/>
    </row>
    <row r="124" spans="1:6">
      <c r="A124" s="27"/>
      <c r="B124" s="28"/>
      <c r="C124" s="10"/>
      <c r="D124" s="14"/>
      <c r="E124" s="11"/>
      <c r="F124" s="11"/>
    </row>
    <row r="125" spans="1:6">
      <c r="A125" s="27"/>
      <c r="B125" s="28"/>
      <c r="C125" s="10"/>
      <c r="D125" s="14"/>
      <c r="E125" s="11"/>
      <c r="F125" s="11"/>
    </row>
    <row r="126" spans="1:6">
      <c r="A126" s="27"/>
      <c r="B126" s="28"/>
      <c r="C126" s="10"/>
      <c r="D126" s="14"/>
      <c r="E126" s="11"/>
      <c r="F126" s="11"/>
    </row>
    <row r="127" spans="1:6">
      <c r="A127" s="27"/>
      <c r="B127" s="28"/>
      <c r="C127" s="10"/>
      <c r="D127" s="14"/>
      <c r="E127" s="11"/>
      <c r="F127" s="11"/>
    </row>
    <row r="128" spans="1:6">
      <c r="A128" s="27"/>
      <c r="B128" s="28"/>
      <c r="C128" s="10"/>
      <c r="D128" s="14"/>
      <c r="E128" s="11"/>
      <c r="F128" s="11"/>
    </row>
    <row r="129" spans="1:6">
      <c r="A129" s="27"/>
      <c r="B129" s="28"/>
      <c r="C129" s="10"/>
      <c r="D129" s="14"/>
      <c r="E129" s="11"/>
      <c r="F129" s="11"/>
    </row>
    <row r="130" spans="1:6">
      <c r="A130" s="27"/>
      <c r="B130" s="28"/>
      <c r="C130" s="10"/>
      <c r="D130" s="14"/>
      <c r="E130" s="11"/>
      <c r="F130" s="11"/>
    </row>
    <row r="131" spans="1:6">
      <c r="A131" s="27"/>
      <c r="B131" s="28"/>
      <c r="C131" s="10"/>
      <c r="D131" s="14"/>
      <c r="E131" s="11"/>
      <c r="F131" s="11"/>
    </row>
    <row r="132" spans="1:6">
      <c r="A132" s="27"/>
      <c r="B132" s="28"/>
      <c r="C132" s="10"/>
      <c r="D132" s="14"/>
      <c r="E132" s="11"/>
      <c r="F132" s="11"/>
    </row>
    <row r="133" spans="1:6">
      <c r="A133" s="27"/>
      <c r="B133" s="28"/>
      <c r="C133" s="10"/>
      <c r="D133" s="14"/>
      <c r="E133" s="11"/>
      <c r="F133" s="11"/>
    </row>
    <row r="134" spans="1:6">
      <c r="A134" s="27"/>
      <c r="B134" s="28"/>
      <c r="C134" s="10"/>
      <c r="D134" s="14"/>
      <c r="E134" s="11"/>
      <c r="F134" s="11"/>
    </row>
    <row r="135" spans="1:6">
      <c r="A135" s="27"/>
      <c r="B135" s="28"/>
      <c r="C135" s="10"/>
      <c r="D135" s="14"/>
      <c r="E135" s="11"/>
      <c r="F135" s="11"/>
    </row>
    <row r="136" spans="1:6">
      <c r="A136" s="27"/>
      <c r="B136" s="28"/>
      <c r="C136" s="10"/>
      <c r="D136" s="14"/>
      <c r="E136" s="11"/>
      <c r="F136" s="11"/>
    </row>
    <row r="137" spans="1:6">
      <c r="A137" s="27"/>
      <c r="B137" s="28"/>
      <c r="C137" s="10"/>
      <c r="D137" s="14"/>
      <c r="E137" s="11"/>
      <c r="F137" s="11"/>
    </row>
    <row r="138" spans="1:6">
      <c r="A138" s="27"/>
      <c r="B138" s="28"/>
      <c r="C138" s="10"/>
      <c r="D138" s="14"/>
      <c r="E138" s="11"/>
      <c r="F138" s="11"/>
    </row>
    <row r="139" spans="1:6">
      <c r="A139" s="27"/>
      <c r="B139" s="28"/>
      <c r="C139" s="10"/>
      <c r="D139" s="14"/>
      <c r="E139" s="11"/>
      <c r="F139" s="11"/>
    </row>
    <row r="140" spans="1:6">
      <c r="A140" s="27"/>
      <c r="B140" s="28"/>
      <c r="C140" s="10"/>
      <c r="D140" s="14"/>
      <c r="E140" s="11"/>
      <c r="F140" s="11"/>
    </row>
    <row r="141" spans="1:6">
      <c r="A141" s="27"/>
      <c r="B141" s="28"/>
      <c r="C141" s="10"/>
      <c r="D141" s="14"/>
      <c r="E141" s="11"/>
      <c r="F141" s="11"/>
    </row>
    <row r="142" spans="1:6">
      <c r="A142" s="27"/>
      <c r="B142" s="28"/>
      <c r="C142" s="10"/>
      <c r="D142" s="14"/>
      <c r="E142" s="11"/>
      <c r="F142" s="11"/>
    </row>
    <row r="143" spans="1:6">
      <c r="A143" s="27"/>
      <c r="B143" s="28"/>
      <c r="C143" s="10"/>
      <c r="D143" s="14"/>
      <c r="E143" s="11"/>
      <c r="F143" s="11"/>
    </row>
    <row r="144" spans="1:6">
      <c r="A144" s="27"/>
      <c r="B144" s="28"/>
      <c r="C144" s="10"/>
      <c r="D144" s="14"/>
      <c r="E144" s="11"/>
      <c r="F144" s="11"/>
    </row>
    <row r="145" spans="1:6">
      <c r="A145" s="27"/>
      <c r="B145" s="28"/>
      <c r="C145" s="10"/>
      <c r="D145" s="14"/>
      <c r="E145" s="11"/>
      <c r="F145" s="11"/>
    </row>
    <row r="146" spans="1:6">
      <c r="A146" s="27"/>
      <c r="B146" s="28"/>
      <c r="C146" s="10"/>
      <c r="D146" s="14"/>
      <c r="E146" s="11"/>
      <c r="F146" s="11"/>
    </row>
    <row r="147" spans="1:6">
      <c r="A147" s="27"/>
      <c r="B147" s="28"/>
      <c r="C147" s="10"/>
      <c r="D147" s="14"/>
      <c r="E147" s="11"/>
      <c r="F147" s="11"/>
    </row>
    <row r="148" spans="1:6">
      <c r="A148" s="27"/>
      <c r="B148" s="28"/>
      <c r="C148" s="10"/>
      <c r="D148" s="14"/>
      <c r="E148" s="11"/>
      <c r="F148" s="11"/>
    </row>
    <row r="149" spans="1:6">
      <c r="A149" s="27"/>
      <c r="B149" s="28"/>
      <c r="C149" s="10"/>
      <c r="D149" s="14"/>
      <c r="E149" s="11"/>
      <c r="F149" s="11"/>
    </row>
    <row r="150" spans="1:6">
      <c r="A150" s="27"/>
      <c r="B150" s="28"/>
      <c r="C150" s="10"/>
      <c r="D150" s="14"/>
      <c r="E150" s="11"/>
      <c r="F150" s="11"/>
    </row>
    <row r="151" spans="1:6">
      <c r="A151" s="27"/>
      <c r="B151" s="28"/>
      <c r="C151" s="10"/>
      <c r="D151" s="14"/>
      <c r="E151" s="11"/>
      <c r="F151" s="11"/>
    </row>
    <row r="152" spans="1:6">
      <c r="A152" s="27"/>
      <c r="B152" s="28"/>
      <c r="C152" s="10"/>
      <c r="D152" s="14"/>
      <c r="E152" s="11"/>
      <c r="F152" s="11"/>
    </row>
    <row r="153" spans="1:6">
      <c r="A153" s="27"/>
      <c r="B153" s="28"/>
      <c r="C153" s="10"/>
      <c r="D153" s="14"/>
      <c r="E153" s="11"/>
      <c r="F153" s="11"/>
    </row>
    <row r="154" spans="1:6">
      <c r="A154" s="27"/>
      <c r="B154" s="28"/>
      <c r="C154" s="10"/>
      <c r="D154" s="14"/>
      <c r="E154" s="11"/>
      <c r="F154" s="11"/>
    </row>
    <row r="155" spans="1:6">
      <c r="A155" s="27"/>
      <c r="B155" s="28"/>
      <c r="C155" s="10"/>
      <c r="D155" s="14"/>
      <c r="E155" s="11"/>
      <c r="F155" s="11"/>
    </row>
    <row r="156" spans="1:6">
      <c r="A156" s="27"/>
      <c r="B156" s="28"/>
      <c r="C156" s="10"/>
      <c r="D156" s="14"/>
      <c r="E156" s="11"/>
      <c r="F156" s="11"/>
    </row>
    <row r="157" spans="1:6">
      <c r="A157" s="27"/>
      <c r="B157" s="28"/>
      <c r="C157" s="10"/>
      <c r="D157" s="14"/>
      <c r="E157" s="11"/>
      <c r="F157" s="11"/>
    </row>
    <row r="158" spans="1:6">
      <c r="A158" s="27"/>
      <c r="B158" s="28"/>
      <c r="C158" s="10"/>
      <c r="D158" s="14"/>
      <c r="E158" s="11"/>
      <c r="F158" s="11"/>
    </row>
    <row r="159" spans="1:6">
      <c r="A159" s="27"/>
      <c r="B159" s="28"/>
      <c r="C159" s="10"/>
      <c r="D159" s="14"/>
      <c r="E159" s="11"/>
      <c r="F159" s="11"/>
    </row>
    <row r="160" spans="1:6">
      <c r="A160" s="27"/>
      <c r="B160" s="28"/>
      <c r="C160" s="10"/>
      <c r="D160" s="14"/>
      <c r="E160" s="11"/>
      <c r="F160" s="11"/>
    </row>
    <row r="161" spans="1:6">
      <c r="A161" s="27"/>
      <c r="B161" s="28"/>
      <c r="C161" s="10"/>
      <c r="D161" s="14"/>
      <c r="E161" s="11"/>
      <c r="F161" s="11"/>
    </row>
    <row r="162" spans="1:6">
      <c r="A162" s="27"/>
      <c r="B162" s="28"/>
      <c r="C162" s="10"/>
      <c r="D162" s="14"/>
      <c r="E162" s="11"/>
      <c r="F162" s="11"/>
    </row>
    <row r="163" spans="1:6">
      <c r="A163" s="27"/>
      <c r="B163" s="28"/>
      <c r="C163" s="10"/>
      <c r="D163" s="14"/>
      <c r="E163" s="11"/>
      <c r="F163" s="11"/>
    </row>
    <row r="164" spans="1:6">
      <c r="A164" s="27"/>
      <c r="B164" s="28"/>
      <c r="C164" s="10"/>
      <c r="D164" s="14"/>
      <c r="E164" s="11"/>
      <c r="F164" s="11"/>
    </row>
    <row r="165" spans="1:6">
      <c r="A165" s="27"/>
      <c r="B165" s="28"/>
      <c r="C165" s="10"/>
      <c r="D165" s="14"/>
      <c r="E165" s="11"/>
      <c r="F165" s="11"/>
    </row>
    <row r="166" spans="1:6">
      <c r="A166" s="27"/>
      <c r="B166" s="28"/>
      <c r="C166" s="10"/>
      <c r="D166" s="14"/>
      <c r="E166" s="11"/>
      <c r="F166" s="11"/>
    </row>
    <row r="167" spans="1:6">
      <c r="A167" s="27"/>
      <c r="B167" s="28"/>
      <c r="C167" s="10"/>
      <c r="D167" s="14"/>
      <c r="E167" s="11"/>
      <c r="F167" s="11"/>
    </row>
    <row r="168" spans="1:6">
      <c r="A168" s="27"/>
      <c r="B168" s="28"/>
      <c r="C168" s="10"/>
      <c r="D168" s="14"/>
      <c r="E168" s="11"/>
      <c r="F168" s="11"/>
    </row>
    <row r="169" spans="1:6">
      <c r="A169" s="27"/>
      <c r="B169" s="28"/>
      <c r="C169" s="10"/>
      <c r="D169" s="14"/>
      <c r="E169" s="11"/>
      <c r="F169" s="11"/>
    </row>
    <row r="170" spans="1:6">
      <c r="A170" s="27"/>
      <c r="B170" s="28"/>
      <c r="C170" s="10"/>
      <c r="D170" s="14"/>
      <c r="E170" s="11"/>
      <c r="F170" s="11"/>
    </row>
    <row r="171" spans="1:6">
      <c r="A171" s="27"/>
      <c r="B171" s="28"/>
      <c r="C171" s="10"/>
      <c r="D171" s="14"/>
      <c r="E171" s="11"/>
      <c r="F171" s="11"/>
    </row>
    <row r="172" spans="1:6">
      <c r="A172" s="27"/>
      <c r="B172" s="28"/>
      <c r="C172" s="10"/>
      <c r="D172" s="14"/>
      <c r="E172" s="11"/>
      <c r="F172" s="11"/>
    </row>
    <row r="173" spans="1:6">
      <c r="A173" s="27"/>
      <c r="B173" s="28"/>
      <c r="C173" s="10"/>
      <c r="D173" s="14"/>
      <c r="E173" s="11"/>
      <c r="F173" s="11"/>
    </row>
    <row r="174" spans="1:6">
      <c r="A174" s="27"/>
      <c r="B174" s="28"/>
      <c r="C174" s="10"/>
      <c r="D174" s="14"/>
      <c r="E174" s="11"/>
      <c r="F174" s="11"/>
    </row>
    <row r="175" spans="1:6">
      <c r="A175" s="27"/>
      <c r="B175" s="28"/>
      <c r="C175" s="10"/>
      <c r="D175" s="14"/>
      <c r="E175" s="11"/>
      <c r="F175" s="11"/>
    </row>
    <row r="176" spans="1:6">
      <c r="A176" s="27"/>
      <c r="B176" s="28"/>
      <c r="C176" s="10"/>
      <c r="D176" s="14"/>
      <c r="E176" s="11"/>
      <c r="F176" s="11"/>
    </row>
    <row r="177" spans="1:6">
      <c r="A177" s="27"/>
      <c r="B177" s="28"/>
      <c r="C177" s="10"/>
      <c r="D177" s="14"/>
      <c r="E177" s="11"/>
      <c r="F177" s="11"/>
    </row>
    <row r="178" spans="1:6">
      <c r="A178" s="27"/>
      <c r="B178" s="28"/>
      <c r="C178" s="10"/>
      <c r="D178" s="14"/>
      <c r="E178" s="11"/>
      <c r="F178" s="11"/>
    </row>
    <row r="179" spans="1:6">
      <c r="A179" s="27"/>
      <c r="B179" s="28"/>
      <c r="C179" s="10"/>
      <c r="D179" s="14"/>
      <c r="E179" s="11"/>
      <c r="F179" s="11"/>
    </row>
    <row r="180" spans="1:6">
      <c r="A180" s="27"/>
      <c r="B180" s="28"/>
      <c r="C180" s="10"/>
      <c r="D180" s="14"/>
      <c r="E180" s="11"/>
      <c r="F180" s="11"/>
    </row>
    <row r="181" spans="1:6">
      <c r="A181" s="27"/>
      <c r="B181" s="28"/>
      <c r="C181" s="10"/>
      <c r="D181" s="14"/>
      <c r="E181" s="11"/>
      <c r="F181" s="11"/>
    </row>
    <row r="182" spans="1:6">
      <c r="A182" s="27"/>
      <c r="B182" s="28"/>
      <c r="C182" s="10"/>
      <c r="D182" s="14"/>
      <c r="E182" s="11"/>
      <c r="F182" s="11"/>
    </row>
    <row r="183" spans="1:6">
      <c r="A183" s="27"/>
      <c r="B183" s="28"/>
      <c r="C183" s="10"/>
      <c r="D183" s="14"/>
      <c r="E183" s="11"/>
      <c r="F183" s="11"/>
    </row>
    <row r="184" spans="1:6">
      <c r="A184" s="27"/>
      <c r="B184" s="28"/>
      <c r="C184" s="10"/>
      <c r="D184" s="14"/>
      <c r="E184" s="11"/>
      <c r="F184" s="11"/>
    </row>
    <row r="185" spans="1:6">
      <c r="A185" s="27"/>
      <c r="B185" s="28"/>
      <c r="C185" s="10"/>
      <c r="D185" s="14"/>
      <c r="E185" s="11"/>
      <c r="F185" s="11"/>
    </row>
    <row r="186" spans="1:6">
      <c r="A186" s="27"/>
      <c r="B186" s="28"/>
      <c r="C186" s="10"/>
      <c r="D186" s="14"/>
      <c r="E186" s="11"/>
      <c r="F186" s="11"/>
    </row>
    <row r="187" spans="1:6">
      <c r="A187" s="27"/>
      <c r="B187" s="28"/>
      <c r="C187" s="10"/>
      <c r="D187" s="14"/>
      <c r="E187" s="11"/>
      <c r="F187" s="11"/>
    </row>
    <row r="188" spans="1:6">
      <c r="A188" s="27"/>
      <c r="B188" s="28"/>
      <c r="C188" s="10"/>
      <c r="D188" s="14"/>
      <c r="E188" s="11"/>
      <c r="F188" s="11"/>
    </row>
    <row r="189" spans="1:6">
      <c r="A189" s="27"/>
      <c r="B189" s="28"/>
      <c r="C189" s="10"/>
      <c r="D189" s="14"/>
      <c r="E189" s="11"/>
      <c r="F189" s="11"/>
    </row>
    <row r="190" spans="1:6">
      <c r="A190" s="27"/>
      <c r="B190" s="28"/>
      <c r="C190" s="10"/>
      <c r="D190" s="14"/>
      <c r="E190" s="11"/>
      <c r="F190" s="11"/>
    </row>
    <row r="191" spans="1:6">
      <c r="A191" s="27"/>
      <c r="B191" s="28"/>
      <c r="C191" s="10"/>
      <c r="D191" s="14"/>
      <c r="E191" s="11"/>
      <c r="F191" s="11"/>
    </row>
    <row r="192" spans="1:6">
      <c r="A192" s="27"/>
      <c r="B192" s="28"/>
      <c r="C192" s="10"/>
      <c r="D192" s="14"/>
      <c r="E192" s="11"/>
      <c r="F192" s="11"/>
    </row>
    <row r="193" spans="1:6">
      <c r="A193" s="27"/>
      <c r="B193" s="28"/>
      <c r="C193" s="10"/>
      <c r="D193" s="14"/>
      <c r="E193" s="11"/>
      <c r="F193" s="11"/>
    </row>
    <row r="194" spans="1:6">
      <c r="A194" s="27"/>
      <c r="B194" s="28"/>
      <c r="C194" s="10"/>
      <c r="D194" s="14"/>
      <c r="E194" s="11"/>
      <c r="F194" s="11"/>
    </row>
    <row r="195" spans="1:6">
      <c r="A195" s="27"/>
      <c r="B195" s="28"/>
      <c r="C195" s="10"/>
      <c r="D195" s="14"/>
      <c r="E195" s="11"/>
      <c r="F195" s="11"/>
    </row>
    <row r="196" spans="1:6">
      <c r="A196" s="27"/>
      <c r="B196" s="28"/>
      <c r="C196" s="10"/>
      <c r="D196" s="14"/>
      <c r="E196" s="11"/>
      <c r="F196" s="11"/>
    </row>
    <row r="197" spans="1:6" ht="75.75" customHeight="1">
      <c r="A197" s="27"/>
      <c r="B197" s="28"/>
      <c r="C197" s="10"/>
      <c r="D197" s="14"/>
      <c r="E197" s="11"/>
      <c r="F197" s="11"/>
    </row>
    <row r="198" spans="1:6">
      <c r="A198" s="27"/>
      <c r="B198" s="28"/>
      <c r="C198" s="10"/>
      <c r="D198" s="14"/>
      <c r="E198" s="11"/>
      <c r="F198" s="11"/>
    </row>
    <row r="199" spans="1:6">
      <c r="A199" s="27"/>
      <c r="B199" s="28"/>
      <c r="C199" s="10"/>
      <c r="D199" s="14"/>
      <c r="E199" s="11"/>
      <c r="F199" s="11"/>
    </row>
    <row r="200" spans="1:6" ht="36.75" customHeight="1">
      <c r="A200" s="27"/>
      <c r="B200" s="28"/>
      <c r="C200" s="10"/>
      <c r="D200" s="14"/>
      <c r="E200" s="11"/>
      <c r="F200" s="11"/>
    </row>
    <row r="201" spans="1:6">
      <c r="A201" s="27"/>
      <c r="B201" s="28"/>
      <c r="C201" s="10"/>
      <c r="D201" s="14"/>
      <c r="E201" s="11"/>
      <c r="F201" s="11"/>
    </row>
    <row r="202" spans="1:6">
      <c r="A202" s="27"/>
      <c r="B202" s="28"/>
      <c r="C202" s="10"/>
      <c r="D202" s="14"/>
      <c r="E202" s="11"/>
      <c r="F202" s="11"/>
    </row>
    <row r="203" spans="1:6">
      <c r="A203" s="27"/>
      <c r="B203" s="28"/>
      <c r="C203" s="10"/>
      <c r="D203" s="14"/>
      <c r="E203" s="11"/>
      <c r="F203" s="11"/>
    </row>
    <row r="204" spans="1:6">
      <c r="A204" s="27"/>
      <c r="B204" s="28"/>
      <c r="C204" s="10"/>
      <c r="D204" s="14"/>
      <c r="E204" s="11"/>
      <c r="F204" s="11"/>
    </row>
    <row r="205" spans="1:6">
      <c r="A205" s="27"/>
      <c r="B205" s="28"/>
      <c r="C205" s="10"/>
      <c r="D205" s="14"/>
      <c r="E205" s="11"/>
      <c r="F205" s="11"/>
    </row>
    <row r="206" spans="1:6">
      <c r="A206" s="27"/>
      <c r="B206" s="28"/>
      <c r="C206" s="10"/>
      <c r="D206" s="14"/>
      <c r="E206" s="11"/>
      <c r="F206" s="11"/>
    </row>
    <row r="207" spans="1:6">
      <c r="A207" s="27"/>
      <c r="B207" s="28"/>
      <c r="C207" s="10"/>
      <c r="D207" s="14"/>
      <c r="E207" s="11"/>
      <c r="F207" s="11"/>
    </row>
    <row r="208" spans="1:6">
      <c r="A208" s="27"/>
      <c r="B208" s="28"/>
      <c r="C208" s="10"/>
      <c r="D208" s="14"/>
      <c r="E208" s="11"/>
      <c r="F208" s="11"/>
    </row>
    <row r="209" spans="1:6">
      <c r="A209" s="27"/>
      <c r="B209" s="28"/>
      <c r="C209" s="10"/>
      <c r="D209" s="14"/>
      <c r="E209" s="11"/>
      <c r="F209" s="11"/>
    </row>
    <row r="210" spans="1:6">
      <c r="A210" s="27"/>
      <c r="B210" s="28"/>
      <c r="C210" s="10"/>
      <c r="D210" s="14"/>
      <c r="E210" s="11"/>
      <c r="F210" s="11"/>
    </row>
    <row r="211" spans="1:6">
      <c r="A211" s="27"/>
      <c r="B211" s="28"/>
      <c r="C211" s="10"/>
      <c r="D211" s="14"/>
      <c r="E211" s="11"/>
      <c r="F211" s="11"/>
    </row>
    <row r="212" spans="1:6">
      <c r="A212" s="27"/>
      <c r="B212" s="28"/>
      <c r="C212" s="10"/>
      <c r="D212" s="14"/>
      <c r="E212" s="11"/>
      <c r="F212" s="11"/>
    </row>
    <row r="213" spans="1:6">
      <c r="A213" s="27"/>
      <c r="B213" s="28"/>
      <c r="C213" s="10"/>
      <c r="D213" s="14"/>
      <c r="E213" s="11"/>
      <c r="F213" s="11"/>
    </row>
    <row r="214" spans="1:6">
      <c r="A214" s="27"/>
      <c r="B214" s="28"/>
      <c r="C214" s="10"/>
      <c r="D214" s="14"/>
      <c r="E214" s="11"/>
      <c r="F214" s="11"/>
    </row>
    <row r="215" spans="1:6">
      <c r="A215" s="27"/>
      <c r="B215" s="28"/>
      <c r="C215" s="10"/>
      <c r="D215" s="14"/>
      <c r="E215" s="11"/>
      <c r="F215" s="11"/>
    </row>
    <row r="216" spans="1:6">
      <c r="A216" s="27"/>
      <c r="B216" s="28"/>
      <c r="C216" s="10"/>
      <c r="D216" s="14"/>
      <c r="E216" s="11"/>
      <c r="F216" s="11"/>
    </row>
    <row r="217" spans="1:6">
      <c r="A217" s="27"/>
      <c r="B217" s="28"/>
      <c r="C217" s="10"/>
      <c r="D217" s="14"/>
      <c r="E217" s="11"/>
      <c r="F217" s="11"/>
    </row>
    <row r="218" spans="1:6">
      <c r="A218" s="27"/>
      <c r="B218" s="28"/>
      <c r="C218" s="10"/>
      <c r="D218" s="14"/>
      <c r="E218" s="11"/>
      <c r="F218" s="11"/>
    </row>
    <row r="219" spans="1:6">
      <c r="A219" s="27"/>
      <c r="B219" s="28"/>
      <c r="C219" s="10"/>
      <c r="D219" s="14"/>
      <c r="E219" s="11"/>
      <c r="F219" s="11"/>
    </row>
    <row r="220" spans="1:6">
      <c r="A220" s="27"/>
      <c r="B220" s="28"/>
      <c r="C220" s="10"/>
      <c r="D220" s="14"/>
      <c r="E220" s="11"/>
      <c r="F220" s="11"/>
    </row>
    <row r="221" spans="1:6">
      <c r="A221" s="27"/>
      <c r="B221" s="28"/>
      <c r="C221" s="10"/>
      <c r="D221" s="14"/>
      <c r="E221" s="11"/>
      <c r="F221" s="11"/>
    </row>
    <row r="222" spans="1:6">
      <c r="A222" s="27"/>
      <c r="B222" s="28"/>
      <c r="C222" s="10"/>
      <c r="D222" s="14"/>
      <c r="E222" s="11"/>
      <c r="F222" s="11"/>
    </row>
    <row r="223" spans="1:6">
      <c r="A223" s="27"/>
      <c r="B223" s="28"/>
      <c r="C223" s="10"/>
      <c r="D223" s="14"/>
      <c r="E223" s="11"/>
      <c r="F223" s="11"/>
    </row>
    <row r="224" spans="1:6">
      <c r="A224" s="27"/>
      <c r="B224" s="28"/>
      <c r="C224" s="10"/>
      <c r="D224" s="14"/>
      <c r="E224" s="11"/>
      <c r="F224" s="11"/>
    </row>
    <row r="225" spans="1:6">
      <c r="A225" s="27"/>
      <c r="B225" s="28"/>
      <c r="C225" s="10"/>
      <c r="D225" s="14"/>
      <c r="E225" s="11"/>
      <c r="F225" s="11"/>
    </row>
    <row r="226" spans="1:6">
      <c r="A226" s="27"/>
      <c r="B226" s="28"/>
      <c r="C226" s="10"/>
      <c r="D226" s="14"/>
      <c r="E226" s="11"/>
      <c r="F226" s="11"/>
    </row>
    <row r="227" spans="1:6">
      <c r="A227" s="27"/>
      <c r="B227" s="28"/>
      <c r="C227" s="10"/>
      <c r="D227" s="14"/>
      <c r="E227" s="11"/>
      <c r="F227" s="11"/>
    </row>
    <row r="228" spans="1:6">
      <c r="A228" s="27"/>
      <c r="B228" s="28"/>
      <c r="C228" s="10"/>
      <c r="D228" s="14"/>
      <c r="E228" s="11"/>
      <c r="F228" s="11"/>
    </row>
    <row r="229" spans="1:6">
      <c r="A229" s="27"/>
      <c r="B229" s="28"/>
      <c r="C229" s="10"/>
      <c r="D229" s="14"/>
      <c r="E229" s="11"/>
      <c r="F229" s="11"/>
    </row>
    <row r="230" spans="1:6">
      <c r="A230" s="27"/>
      <c r="B230" s="28"/>
      <c r="C230" s="10"/>
      <c r="D230" s="14"/>
      <c r="E230" s="11"/>
      <c r="F230" s="11"/>
    </row>
    <row r="231" spans="1:6">
      <c r="A231" s="27"/>
      <c r="B231" s="28"/>
      <c r="C231" s="10"/>
      <c r="D231" s="14"/>
      <c r="E231" s="11"/>
      <c r="F231" s="11"/>
    </row>
    <row r="232" spans="1:6">
      <c r="A232" s="27"/>
      <c r="B232" s="28"/>
      <c r="C232" s="10"/>
      <c r="D232" s="14"/>
      <c r="E232" s="11"/>
      <c r="F232" s="11"/>
    </row>
    <row r="233" spans="1:6">
      <c r="A233" s="27"/>
      <c r="B233" s="28"/>
      <c r="C233" s="10"/>
      <c r="D233" s="14"/>
      <c r="E233" s="11"/>
      <c r="F233" s="11"/>
    </row>
    <row r="234" spans="1:6">
      <c r="A234" s="27"/>
      <c r="B234" s="28"/>
      <c r="C234" s="10"/>
      <c r="D234" s="14"/>
      <c r="E234" s="11"/>
      <c r="F234" s="11"/>
    </row>
    <row r="235" spans="1:6">
      <c r="A235" s="27"/>
      <c r="B235" s="28"/>
      <c r="C235" s="10"/>
      <c r="D235" s="14"/>
      <c r="E235" s="11"/>
      <c r="F235" s="11"/>
    </row>
    <row r="236" spans="1:6">
      <c r="A236" s="27"/>
      <c r="B236" s="28"/>
      <c r="C236" s="10"/>
      <c r="D236" s="14"/>
      <c r="E236" s="11"/>
      <c r="F236" s="11"/>
    </row>
    <row r="237" spans="1:6">
      <c r="A237" s="27"/>
      <c r="B237" s="28"/>
      <c r="C237" s="10"/>
      <c r="D237" s="14"/>
      <c r="E237" s="11"/>
      <c r="F237" s="11"/>
    </row>
    <row r="238" spans="1:6">
      <c r="A238" s="27"/>
      <c r="B238" s="28"/>
      <c r="C238" s="10"/>
      <c r="D238" s="14"/>
      <c r="E238" s="11"/>
      <c r="F238" s="11"/>
    </row>
    <row r="239" spans="1:6">
      <c r="A239" s="27"/>
      <c r="B239" s="28"/>
      <c r="C239" s="10"/>
      <c r="D239" s="14"/>
      <c r="E239" s="11"/>
      <c r="F239" s="11"/>
    </row>
    <row r="240" spans="1:6">
      <c r="A240" s="27"/>
      <c r="B240" s="28"/>
      <c r="C240" s="10"/>
      <c r="D240" s="14"/>
      <c r="E240" s="11"/>
      <c r="F240" s="11"/>
    </row>
    <row r="241" spans="1:6">
      <c r="A241" s="27"/>
      <c r="B241" s="28"/>
      <c r="C241" s="10"/>
      <c r="D241" s="14"/>
      <c r="E241" s="11"/>
      <c r="F241" s="11"/>
    </row>
    <row r="242" spans="1:6">
      <c r="A242" s="27"/>
      <c r="B242" s="28"/>
      <c r="C242" s="10"/>
      <c r="D242" s="14"/>
      <c r="E242" s="11"/>
      <c r="F242" s="11"/>
    </row>
    <row r="243" spans="1:6">
      <c r="A243" s="27"/>
      <c r="B243" s="28"/>
      <c r="C243" s="10"/>
      <c r="D243" s="14"/>
      <c r="E243" s="11"/>
      <c r="F243" s="11"/>
    </row>
    <row r="244" spans="1:6">
      <c r="A244" s="27"/>
      <c r="B244" s="28"/>
      <c r="C244" s="10"/>
      <c r="D244" s="14"/>
      <c r="E244" s="11"/>
      <c r="F244" s="11"/>
    </row>
    <row r="245" spans="1:6">
      <c r="A245" s="27"/>
      <c r="B245" s="28"/>
      <c r="C245" s="10"/>
      <c r="D245" s="14"/>
      <c r="E245" s="11"/>
      <c r="F245" s="11"/>
    </row>
    <row r="246" spans="1:6">
      <c r="A246" s="27"/>
      <c r="B246" s="28"/>
      <c r="C246" s="10"/>
      <c r="D246" s="14"/>
      <c r="E246" s="11"/>
      <c r="F246" s="11"/>
    </row>
    <row r="247" spans="1:6">
      <c r="A247" s="27"/>
      <c r="B247" s="28"/>
      <c r="C247" s="10"/>
      <c r="D247" s="14"/>
      <c r="E247" s="11"/>
      <c r="F247" s="11"/>
    </row>
    <row r="248" spans="1:6">
      <c r="A248" s="27"/>
      <c r="B248" s="28"/>
      <c r="C248" s="10"/>
      <c r="D248" s="14"/>
      <c r="E248" s="11"/>
      <c r="F248" s="11"/>
    </row>
    <row r="249" spans="1:6">
      <c r="A249" s="27"/>
      <c r="B249" s="28"/>
      <c r="C249" s="10"/>
      <c r="D249" s="14"/>
      <c r="E249" s="11"/>
      <c r="F249" s="11"/>
    </row>
    <row r="250" spans="1:6">
      <c r="A250" s="27"/>
      <c r="B250" s="28"/>
      <c r="C250" s="10"/>
      <c r="D250" s="14"/>
      <c r="E250" s="11"/>
      <c r="F250" s="11"/>
    </row>
    <row r="251" spans="1:6">
      <c r="A251" s="27"/>
      <c r="B251" s="28"/>
      <c r="C251" s="10"/>
      <c r="D251" s="14"/>
      <c r="E251" s="11"/>
      <c r="F251" s="11"/>
    </row>
    <row r="252" spans="1:6">
      <c r="A252" s="27"/>
      <c r="B252" s="28"/>
      <c r="C252" s="10"/>
      <c r="D252" s="14"/>
      <c r="E252" s="11"/>
      <c r="F252" s="11"/>
    </row>
  </sheetData>
  <sheetProtection algorithmName="SHA-512" hashValue="Q1MB5j6NB/x0E/+pKrjIZ8uUGAFxjcgeb0w3GXy9sR6MEWu9Tez6arFRRJxDSQXvONDA2gz0wmysodaFbLbjkw==" saltValue="WKuPK+VAyrQGOSEKUB/Ebw==" spinCount="100000" sheet="1" objects="1" scenarios="1" selectLockedCells="1"/>
  <phoneticPr fontId="16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 &amp;10 489/21 - PZI&amp;C&amp;"Arial Narrow,Navadno"Popis del&amp;R&amp;"Arial Narrow,Navadno"&amp;P/&amp;N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N66"/>
  <sheetViews>
    <sheetView tabSelected="1" view="pageBreakPreview" zoomScale="89" zoomScaleNormal="100" zoomScaleSheetLayoutView="89" workbookViewId="0">
      <selection activeCell="E8" sqref="E8:E59"/>
    </sheetView>
  </sheetViews>
  <sheetFormatPr defaultColWidth="9.140625" defaultRowHeight="14.25"/>
  <cols>
    <col min="1" max="1" width="5.140625" style="1" customWidth="1"/>
    <col min="2" max="2" width="45" style="1" customWidth="1"/>
    <col min="3" max="3" width="4.7109375" style="9" customWidth="1"/>
    <col min="4" max="4" width="7.7109375" style="1" customWidth="1"/>
    <col min="5" max="5" width="11.5703125" style="8" customWidth="1"/>
    <col min="6" max="6" width="15" style="8" customWidth="1"/>
    <col min="7" max="16384" width="9.140625" style="1"/>
  </cols>
  <sheetData>
    <row r="1" spans="1:14">
      <c r="A1" s="101" t="s">
        <v>48</v>
      </c>
      <c r="B1" s="163" t="s">
        <v>24</v>
      </c>
      <c r="C1" s="164"/>
      <c r="D1" s="91"/>
      <c r="E1" s="169"/>
      <c r="F1" s="169"/>
      <c r="G1" s="34"/>
      <c r="H1" s="34"/>
      <c r="I1" s="34"/>
      <c r="J1" s="34"/>
      <c r="K1" s="34"/>
      <c r="L1" s="34"/>
      <c r="M1" s="34"/>
      <c r="N1" s="34"/>
    </row>
    <row r="2" spans="1:14">
      <c r="A2" s="168"/>
      <c r="B2" s="168"/>
      <c r="C2" s="167"/>
      <c r="D2" s="169"/>
      <c r="E2" s="169"/>
      <c r="F2" s="169"/>
      <c r="G2" s="34"/>
      <c r="H2" s="34"/>
      <c r="I2" s="34"/>
      <c r="J2" s="34"/>
      <c r="K2" s="34"/>
      <c r="L2" s="34"/>
      <c r="M2" s="34"/>
      <c r="N2" s="34"/>
    </row>
    <row r="3" spans="1:14" ht="25.5">
      <c r="A3" s="106" t="s">
        <v>35</v>
      </c>
      <c r="B3" s="107" t="s">
        <v>8</v>
      </c>
      <c r="C3" s="108" t="s">
        <v>6</v>
      </c>
      <c r="D3" s="109" t="s">
        <v>9</v>
      </c>
      <c r="E3" s="110" t="s">
        <v>51</v>
      </c>
      <c r="F3" s="110" t="s">
        <v>30</v>
      </c>
      <c r="G3" s="34"/>
      <c r="H3" s="34"/>
      <c r="I3" s="34"/>
      <c r="J3" s="34"/>
      <c r="K3" s="34"/>
      <c r="L3" s="34"/>
      <c r="M3" s="34"/>
      <c r="N3" s="34"/>
    </row>
    <row r="4" spans="1:14">
      <c r="A4" s="200"/>
      <c r="B4" s="201"/>
      <c r="C4" s="202"/>
      <c r="D4" s="203"/>
      <c r="E4" s="169"/>
      <c r="F4" s="169"/>
      <c r="G4" s="34"/>
      <c r="H4" s="34"/>
      <c r="I4" s="34"/>
      <c r="J4" s="34"/>
      <c r="K4" s="34"/>
      <c r="L4" s="34"/>
      <c r="M4" s="34"/>
      <c r="N4" s="34"/>
    </row>
    <row r="5" spans="1:14" ht="42.6" customHeight="1">
      <c r="A5" s="111">
        <f>COUNT($A$1:A4)+1</f>
        <v>1</v>
      </c>
      <c r="B5" s="112" t="s">
        <v>149</v>
      </c>
      <c r="C5" s="175"/>
      <c r="D5" s="118"/>
      <c r="E5" s="204"/>
      <c r="F5" s="204"/>
      <c r="G5" s="34"/>
      <c r="H5" s="34"/>
      <c r="I5" s="34"/>
      <c r="J5" s="34"/>
      <c r="K5" s="34"/>
      <c r="L5" s="34"/>
      <c r="M5" s="34"/>
      <c r="N5" s="34"/>
    </row>
    <row r="6" spans="1:14" ht="13.9" customHeight="1">
      <c r="A6" s="111"/>
      <c r="B6" s="115" t="s">
        <v>150</v>
      </c>
      <c r="C6" s="175"/>
      <c r="D6" s="118"/>
      <c r="E6" s="204"/>
      <c r="F6" s="204"/>
      <c r="G6" s="34"/>
      <c r="H6" s="34"/>
      <c r="I6" s="34"/>
      <c r="J6" s="34"/>
      <c r="K6" s="34"/>
      <c r="L6" s="34"/>
      <c r="M6" s="34"/>
      <c r="N6" s="34"/>
    </row>
    <row r="7" spans="1:14" ht="13.9" customHeight="1">
      <c r="A7" s="111"/>
      <c r="B7" s="115" t="s">
        <v>151</v>
      </c>
      <c r="C7" s="175"/>
      <c r="D7" s="118"/>
      <c r="E7" s="204"/>
      <c r="F7" s="204"/>
      <c r="G7" s="34"/>
      <c r="H7" s="34"/>
      <c r="I7" s="34"/>
      <c r="J7" s="34"/>
      <c r="K7" s="34"/>
      <c r="L7" s="34"/>
      <c r="M7" s="34"/>
      <c r="N7" s="34"/>
    </row>
    <row r="8" spans="1:14" ht="25.5">
      <c r="A8" s="111"/>
      <c r="B8" s="115" t="s">
        <v>152</v>
      </c>
      <c r="C8" s="175" t="s">
        <v>55</v>
      </c>
      <c r="D8" s="118">
        <v>1</v>
      </c>
      <c r="E8" s="51"/>
      <c r="F8" s="119">
        <f>D8*E8</f>
        <v>0</v>
      </c>
      <c r="G8" s="34"/>
      <c r="H8" s="34"/>
      <c r="I8" s="34"/>
      <c r="J8" s="34"/>
      <c r="K8" s="34"/>
      <c r="L8" s="34"/>
      <c r="M8" s="34"/>
      <c r="N8" s="34"/>
    </row>
    <row r="9" spans="1:14">
      <c r="A9" s="111"/>
      <c r="B9" s="205"/>
      <c r="C9" s="175"/>
      <c r="D9" s="118"/>
      <c r="E9" s="50"/>
      <c r="F9" s="119"/>
      <c r="G9" s="34"/>
      <c r="H9" s="34"/>
      <c r="I9" s="34"/>
      <c r="J9" s="34"/>
      <c r="K9" s="34"/>
      <c r="L9" s="34"/>
      <c r="M9" s="34"/>
      <c r="N9" s="34"/>
    </row>
    <row r="10" spans="1:14" ht="41.45" customHeight="1">
      <c r="A10" s="116">
        <f>COUNT($A$1:A9)+1</f>
        <v>2</v>
      </c>
      <c r="B10" s="112" t="s">
        <v>153</v>
      </c>
      <c r="C10" s="175"/>
      <c r="D10" s="206"/>
      <c r="E10" s="52"/>
      <c r="F10" s="204"/>
      <c r="G10" s="34"/>
      <c r="H10" s="34"/>
      <c r="I10" s="34"/>
      <c r="J10" s="34"/>
      <c r="K10" s="34"/>
      <c r="L10" s="34"/>
      <c r="M10" s="34"/>
      <c r="N10" s="34"/>
    </row>
    <row r="11" spans="1:14" ht="13.9" customHeight="1">
      <c r="A11" s="116"/>
      <c r="B11" s="121" t="s">
        <v>154</v>
      </c>
      <c r="C11" s="175"/>
      <c r="D11" s="206"/>
      <c r="E11" s="52"/>
      <c r="F11" s="204"/>
      <c r="G11" s="34"/>
      <c r="H11" s="34"/>
      <c r="I11" s="34"/>
      <c r="J11" s="34"/>
      <c r="K11" s="34"/>
      <c r="L11" s="34"/>
      <c r="M11" s="34"/>
      <c r="N11" s="34"/>
    </row>
    <row r="12" spans="1:14" ht="13.9" customHeight="1">
      <c r="A12" s="116"/>
      <c r="B12" s="115" t="s">
        <v>155</v>
      </c>
      <c r="C12" s="175" t="s">
        <v>55</v>
      </c>
      <c r="D12" s="118">
        <v>1</v>
      </c>
      <c r="E12" s="51"/>
      <c r="F12" s="119">
        <f>D12*E12</f>
        <v>0</v>
      </c>
      <c r="G12" s="34"/>
      <c r="H12" s="34"/>
      <c r="I12" s="34"/>
      <c r="J12" s="34"/>
      <c r="K12" s="34"/>
      <c r="L12" s="34"/>
      <c r="M12" s="34"/>
      <c r="N12" s="34"/>
    </row>
    <row r="13" spans="1:14" ht="13.15" customHeight="1">
      <c r="A13" s="111"/>
      <c r="B13" s="121"/>
      <c r="C13" s="175"/>
      <c r="D13" s="118"/>
      <c r="E13" s="48"/>
      <c r="F13" s="207"/>
      <c r="G13" s="34"/>
      <c r="H13" s="34"/>
      <c r="I13" s="34"/>
      <c r="J13" s="34"/>
      <c r="K13" s="34"/>
      <c r="L13" s="34"/>
      <c r="M13" s="34"/>
      <c r="N13" s="34"/>
    </row>
    <row r="14" spans="1:14" ht="42" customHeight="1">
      <c r="A14" s="116">
        <f>COUNT($A$1:A13)+1</f>
        <v>3</v>
      </c>
      <c r="B14" s="112" t="s">
        <v>156</v>
      </c>
      <c r="C14" s="175"/>
      <c r="D14" s="118"/>
      <c r="E14" s="52"/>
      <c r="F14" s="204"/>
      <c r="G14" s="34"/>
      <c r="H14" s="34"/>
      <c r="I14" s="34"/>
      <c r="J14" s="34"/>
      <c r="K14" s="34"/>
      <c r="L14" s="34"/>
      <c r="M14" s="34"/>
      <c r="N14" s="34"/>
    </row>
    <row r="15" spans="1:14">
      <c r="A15" s="116"/>
      <c r="B15" s="115" t="s">
        <v>157</v>
      </c>
      <c r="C15" s="175"/>
      <c r="D15" s="118"/>
      <c r="E15" s="52"/>
      <c r="F15" s="204"/>
      <c r="G15" s="34"/>
      <c r="H15" s="34"/>
      <c r="I15" s="34"/>
      <c r="J15" s="34"/>
      <c r="K15" s="34"/>
      <c r="L15" s="34"/>
      <c r="M15" s="34"/>
      <c r="N15" s="34"/>
    </row>
    <row r="16" spans="1:14" ht="13.9" customHeight="1">
      <c r="A16" s="116"/>
      <c r="B16" s="115" t="s">
        <v>158</v>
      </c>
      <c r="C16" s="175"/>
      <c r="D16" s="118"/>
      <c r="E16" s="52"/>
      <c r="F16" s="204"/>
      <c r="G16" s="34"/>
      <c r="H16" s="34"/>
      <c r="I16" s="34"/>
      <c r="J16" s="34"/>
      <c r="K16" s="34"/>
      <c r="L16" s="34"/>
      <c r="M16" s="34"/>
      <c r="N16" s="34"/>
    </row>
    <row r="17" spans="1:14">
      <c r="A17" s="116"/>
      <c r="B17" s="115" t="s">
        <v>159</v>
      </c>
      <c r="C17" s="175" t="s">
        <v>55</v>
      </c>
      <c r="D17" s="118">
        <v>4</v>
      </c>
      <c r="E17" s="51"/>
      <c r="F17" s="119">
        <f>D17*E17</f>
        <v>0</v>
      </c>
      <c r="G17" s="34"/>
      <c r="H17" s="34"/>
      <c r="I17" s="34"/>
      <c r="J17" s="34"/>
      <c r="K17" s="34"/>
      <c r="L17" s="34"/>
      <c r="M17" s="34"/>
      <c r="N17" s="34"/>
    </row>
    <row r="18" spans="1:14">
      <c r="A18" s="111"/>
      <c r="B18" s="121"/>
      <c r="C18" s="175"/>
      <c r="D18" s="118"/>
      <c r="E18" s="48"/>
      <c r="F18" s="207"/>
      <c r="G18" s="34"/>
      <c r="H18" s="34"/>
      <c r="I18" s="34"/>
      <c r="J18" s="34"/>
      <c r="K18" s="34"/>
      <c r="L18" s="34"/>
      <c r="M18" s="34"/>
      <c r="N18" s="34"/>
    </row>
    <row r="19" spans="1:14" ht="81" customHeight="1">
      <c r="A19" s="111">
        <f>COUNT($A$1:A18)+1</f>
        <v>4</v>
      </c>
      <c r="B19" s="127" t="s">
        <v>13</v>
      </c>
      <c r="C19" s="167"/>
      <c r="D19" s="208"/>
      <c r="E19" s="35"/>
      <c r="F19" s="169"/>
      <c r="G19" s="36"/>
      <c r="H19" s="36"/>
      <c r="I19" s="36"/>
      <c r="J19" s="34"/>
      <c r="K19" s="34"/>
      <c r="L19" s="34"/>
      <c r="M19" s="34"/>
      <c r="N19" s="34"/>
    </row>
    <row r="20" spans="1:14" ht="13.15" customHeight="1">
      <c r="A20" s="111"/>
      <c r="B20" s="124" t="s">
        <v>160</v>
      </c>
      <c r="C20" s="175" t="s">
        <v>7</v>
      </c>
      <c r="D20" s="118">
        <v>30</v>
      </c>
      <c r="E20" s="51"/>
      <c r="F20" s="119">
        <f t="shared" ref="F20" si="0">D20*E20</f>
        <v>0</v>
      </c>
      <c r="G20" s="36"/>
      <c r="H20" s="55"/>
      <c r="I20" s="55"/>
      <c r="J20" s="34"/>
      <c r="K20" s="34"/>
      <c r="L20" s="34"/>
      <c r="M20" s="34"/>
      <c r="N20" s="34"/>
    </row>
    <row r="21" spans="1:14">
      <c r="A21" s="111"/>
      <c r="B21" s="149" t="s">
        <v>4</v>
      </c>
      <c r="C21" s="89" t="s">
        <v>7</v>
      </c>
      <c r="D21" s="113">
        <v>43</v>
      </c>
      <c r="E21" s="37"/>
      <c r="F21" s="114">
        <f t="shared" ref="F21" si="1">D21*E21</f>
        <v>0</v>
      </c>
      <c r="G21" s="34"/>
      <c r="H21" s="42"/>
      <c r="I21" s="42"/>
      <c r="J21" s="34"/>
      <c r="K21" s="34"/>
      <c r="L21" s="34"/>
      <c r="M21" s="34"/>
      <c r="N21" s="34"/>
    </row>
    <row r="22" spans="1:14">
      <c r="A22" s="111"/>
      <c r="B22" s="209"/>
      <c r="C22" s="89"/>
      <c r="D22" s="210"/>
      <c r="E22" s="37"/>
      <c r="F22" s="114"/>
      <c r="G22" s="34"/>
      <c r="H22" s="34"/>
      <c r="I22" s="43"/>
      <c r="J22" s="34"/>
      <c r="K22" s="34"/>
      <c r="L22" s="34"/>
      <c r="M22" s="34"/>
      <c r="N22" s="34"/>
    </row>
    <row r="23" spans="1:14" ht="40.5" customHeight="1">
      <c r="A23" s="116">
        <f>COUNT($A$1:A22)+1</f>
        <v>5</v>
      </c>
      <c r="B23" s="127" t="s">
        <v>118</v>
      </c>
      <c r="C23" s="182"/>
      <c r="D23" s="183"/>
      <c r="E23" s="51"/>
      <c r="F23" s="119"/>
      <c r="G23" s="34"/>
      <c r="H23" s="34"/>
      <c r="I23" s="34"/>
      <c r="J23" s="34"/>
      <c r="K23" s="34"/>
      <c r="L23" s="34"/>
      <c r="M23" s="34"/>
      <c r="N23" s="34"/>
    </row>
    <row r="24" spans="1:14">
      <c r="A24" s="116"/>
      <c r="B24" s="211" t="s">
        <v>106</v>
      </c>
      <c r="C24" s="182"/>
      <c r="D24" s="183"/>
      <c r="E24" s="51"/>
      <c r="F24" s="119"/>
      <c r="G24" s="34"/>
      <c r="H24" s="34"/>
      <c r="I24" s="34"/>
      <c r="J24" s="34"/>
      <c r="K24" s="34"/>
      <c r="L24" s="34"/>
      <c r="M24" s="34"/>
      <c r="N24" s="34"/>
    </row>
    <row r="25" spans="1:14">
      <c r="A25" s="116"/>
      <c r="B25" s="124" t="s">
        <v>161</v>
      </c>
      <c r="C25" s="182" t="s">
        <v>54</v>
      </c>
      <c r="D25" s="183">
        <v>4</v>
      </c>
      <c r="E25" s="51"/>
      <c r="F25" s="119">
        <f>D25*E25</f>
        <v>0</v>
      </c>
      <c r="G25" s="34"/>
      <c r="H25" s="34"/>
      <c r="I25" s="34"/>
      <c r="J25" s="34"/>
      <c r="K25" s="34"/>
      <c r="L25" s="34"/>
      <c r="M25" s="34"/>
      <c r="N25" s="34"/>
    </row>
    <row r="26" spans="1:14">
      <c r="A26" s="116"/>
      <c r="B26" s="124"/>
      <c r="C26" s="182"/>
      <c r="D26" s="183"/>
      <c r="E26" s="68"/>
      <c r="F26" s="119"/>
      <c r="G26" s="34"/>
      <c r="H26" s="34"/>
      <c r="I26" s="34"/>
      <c r="J26" s="34"/>
      <c r="K26" s="34"/>
      <c r="L26" s="34"/>
      <c r="M26" s="34"/>
      <c r="N26" s="34"/>
    </row>
    <row r="27" spans="1:14" ht="40.5" customHeight="1">
      <c r="A27" s="116">
        <f>COUNT($A$1:A26)+1</f>
        <v>6</v>
      </c>
      <c r="B27" s="127" t="s">
        <v>118</v>
      </c>
      <c r="C27" s="182"/>
      <c r="D27" s="183"/>
      <c r="E27" s="68"/>
      <c r="F27" s="119"/>
      <c r="G27" s="34"/>
      <c r="H27" s="34"/>
      <c r="I27" s="34"/>
      <c r="J27" s="34"/>
      <c r="K27" s="34"/>
      <c r="L27" s="34"/>
      <c r="M27" s="34"/>
      <c r="N27" s="34"/>
    </row>
    <row r="28" spans="1:14">
      <c r="A28" s="116"/>
      <c r="B28" s="211" t="s">
        <v>106</v>
      </c>
      <c r="C28" s="182"/>
      <c r="D28" s="183"/>
      <c r="E28" s="68"/>
      <c r="F28" s="119"/>
      <c r="G28" s="34"/>
      <c r="H28" s="34"/>
      <c r="I28" s="34"/>
      <c r="J28" s="34"/>
      <c r="K28" s="34"/>
      <c r="L28" s="34"/>
      <c r="M28" s="34"/>
      <c r="N28" s="34"/>
    </row>
    <row r="29" spans="1:14">
      <c r="A29" s="116"/>
      <c r="B29" s="124" t="s">
        <v>21</v>
      </c>
      <c r="C29" s="182" t="s">
        <v>54</v>
      </c>
      <c r="D29" s="183">
        <v>11</v>
      </c>
      <c r="E29" s="68"/>
      <c r="F29" s="119">
        <f>D29*E29</f>
        <v>0</v>
      </c>
      <c r="G29" s="34"/>
      <c r="H29" s="34"/>
      <c r="I29" s="34"/>
      <c r="J29" s="34"/>
      <c r="K29" s="34"/>
      <c r="L29" s="34"/>
      <c r="M29" s="34"/>
      <c r="N29" s="34"/>
    </row>
    <row r="30" spans="1:14">
      <c r="A30" s="116"/>
      <c r="B30" s="124" t="s">
        <v>28</v>
      </c>
      <c r="C30" s="182" t="s">
        <v>54</v>
      </c>
      <c r="D30" s="183">
        <v>3</v>
      </c>
      <c r="E30" s="68"/>
      <c r="F30" s="119">
        <f>D30*E30</f>
        <v>0</v>
      </c>
      <c r="G30" s="34"/>
      <c r="H30" s="34"/>
      <c r="I30" s="34"/>
      <c r="J30" s="34"/>
      <c r="K30" s="34"/>
      <c r="L30" s="34"/>
      <c r="M30" s="34"/>
      <c r="N30" s="34"/>
    </row>
    <row r="31" spans="1:14">
      <c r="A31" s="111"/>
      <c r="B31" s="124" t="s">
        <v>41</v>
      </c>
      <c r="C31" s="182" t="s">
        <v>54</v>
      </c>
      <c r="D31" s="183">
        <v>2</v>
      </c>
      <c r="E31" s="68"/>
      <c r="F31" s="119">
        <f>D31*E31</f>
        <v>0</v>
      </c>
      <c r="G31" s="34"/>
      <c r="H31" s="34"/>
      <c r="I31" s="34"/>
      <c r="J31" s="34"/>
      <c r="K31" s="34"/>
      <c r="L31" s="34"/>
      <c r="M31" s="34"/>
      <c r="N31" s="34"/>
    </row>
    <row r="32" spans="1:14">
      <c r="A32" s="111"/>
      <c r="B32" s="149"/>
      <c r="C32" s="89"/>
      <c r="D32" s="113"/>
      <c r="E32" s="67"/>
      <c r="F32" s="114"/>
      <c r="G32" s="34"/>
      <c r="H32" s="34"/>
      <c r="I32" s="34"/>
      <c r="J32" s="34"/>
      <c r="K32" s="34"/>
      <c r="L32" s="34"/>
      <c r="M32" s="34"/>
      <c r="N32" s="34"/>
    </row>
    <row r="33" spans="1:14" ht="42" customHeight="1">
      <c r="A33" s="111">
        <f>COUNT($A$1:A32)+1</f>
        <v>7</v>
      </c>
      <c r="B33" s="112" t="s">
        <v>162</v>
      </c>
      <c r="C33" s="212"/>
      <c r="D33" s="213"/>
      <c r="E33" s="52"/>
      <c r="F33" s="204"/>
      <c r="G33" s="34"/>
      <c r="H33" s="34"/>
      <c r="I33" s="34"/>
      <c r="J33" s="34"/>
      <c r="K33" s="34"/>
      <c r="L33" s="34"/>
      <c r="M33" s="34"/>
      <c r="N33" s="34"/>
    </row>
    <row r="34" spans="1:14" ht="27" customHeight="1">
      <c r="A34" s="111"/>
      <c r="B34" s="211" t="s">
        <v>163</v>
      </c>
      <c r="C34" s="212"/>
      <c r="D34" s="213"/>
      <c r="E34" s="52"/>
      <c r="F34" s="204"/>
      <c r="G34" s="34"/>
      <c r="H34" s="34"/>
      <c r="I34" s="34"/>
      <c r="J34" s="34"/>
      <c r="K34" s="34"/>
      <c r="L34" s="34"/>
      <c r="M34" s="34"/>
      <c r="N34" s="34"/>
    </row>
    <row r="35" spans="1:14">
      <c r="A35" s="111"/>
      <c r="B35" s="124" t="s">
        <v>164</v>
      </c>
      <c r="C35" s="175" t="s">
        <v>54</v>
      </c>
      <c r="D35" s="118">
        <v>2</v>
      </c>
      <c r="E35" s="51"/>
      <c r="F35" s="119">
        <f>D35*E35</f>
        <v>0</v>
      </c>
      <c r="G35" s="34"/>
      <c r="H35" s="34"/>
      <c r="I35" s="34"/>
      <c r="J35" s="34"/>
      <c r="K35" s="34"/>
      <c r="L35" s="34"/>
      <c r="M35" s="34"/>
      <c r="N35" s="34"/>
    </row>
    <row r="36" spans="1:14">
      <c r="A36" s="111"/>
      <c r="B36" s="124"/>
      <c r="C36" s="175"/>
      <c r="D36" s="118"/>
      <c r="E36" s="66"/>
      <c r="F36" s="204"/>
      <c r="G36" s="34"/>
      <c r="H36" s="34"/>
      <c r="I36" s="34"/>
      <c r="J36" s="34"/>
      <c r="K36" s="34"/>
      <c r="L36" s="34"/>
      <c r="M36" s="34"/>
      <c r="N36" s="34"/>
    </row>
    <row r="37" spans="1:14" ht="52.5" customHeight="1">
      <c r="A37" s="111">
        <f>COUNT($A$1:A36)+1</f>
        <v>8</v>
      </c>
      <c r="B37" s="112" t="s">
        <v>119</v>
      </c>
      <c r="C37" s="167"/>
      <c r="D37" s="208"/>
      <c r="E37" s="37"/>
      <c r="F37" s="114"/>
      <c r="G37" s="34"/>
      <c r="H37" s="34"/>
      <c r="I37" s="34"/>
      <c r="J37" s="34"/>
      <c r="K37" s="34"/>
      <c r="L37" s="34"/>
      <c r="M37" s="34"/>
      <c r="N37" s="34"/>
    </row>
    <row r="38" spans="1:14">
      <c r="A38" s="111"/>
      <c r="B38" s="124" t="s">
        <v>4</v>
      </c>
      <c r="C38" s="175" t="s">
        <v>54</v>
      </c>
      <c r="D38" s="118">
        <v>4</v>
      </c>
      <c r="E38" s="51"/>
      <c r="F38" s="119">
        <f t="shared" ref="F38" si="2">D38*E38</f>
        <v>0</v>
      </c>
      <c r="G38" s="38"/>
      <c r="H38" s="34"/>
      <c r="I38" s="34"/>
      <c r="J38" s="34"/>
      <c r="K38" s="34"/>
      <c r="L38" s="34"/>
      <c r="M38" s="34"/>
      <c r="N38" s="34"/>
    </row>
    <row r="39" spans="1:14">
      <c r="A39" s="111"/>
      <c r="B39" s="149"/>
      <c r="C39" s="89"/>
      <c r="D39" s="113"/>
      <c r="E39" s="37"/>
      <c r="F39" s="114"/>
      <c r="G39" s="34"/>
      <c r="H39" s="34"/>
      <c r="I39" s="34"/>
      <c r="J39" s="34"/>
      <c r="K39" s="34"/>
      <c r="L39" s="34"/>
      <c r="M39" s="34"/>
      <c r="N39" s="34"/>
    </row>
    <row r="40" spans="1:14" ht="40.9" customHeight="1">
      <c r="A40" s="111">
        <f>COUNT($A$1:A39)+1</f>
        <v>9</v>
      </c>
      <c r="B40" s="112" t="s">
        <v>165</v>
      </c>
      <c r="C40" s="167"/>
      <c r="D40" s="208"/>
      <c r="E40" s="37"/>
      <c r="F40" s="114"/>
      <c r="G40" s="34"/>
      <c r="H40" s="34"/>
      <c r="I40" s="34"/>
      <c r="J40" s="34"/>
      <c r="K40" s="34"/>
      <c r="L40" s="34"/>
      <c r="M40" s="34"/>
      <c r="N40" s="34"/>
    </row>
    <row r="41" spans="1:14">
      <c r="A41" s="111"/>
      <c r="B41" s="115" t="s">
        <v>166</v>
      </c>
      <c r="C41" s="89"/>
      <c r="D41" s="113"/>
      <c r="E41" s="67"/>
      <c r="F41" s="114"/>
      <c r="G41" s="34"/>
      <c r="H41" s="34"/>
      <c r="I41" s="34"/>
      <c r="J41" s="34"/>
      <c r="K41" s="34"/>
      <c r="L41" s="34"/>
      <c r="M41" s="34"/>
      <c r="N41" s="34"/>
    </row>
    <row r="42" spans="1:14">
      <c r="A42" s="111"/>
      <c r="B42" s="124" t="s">
        <v>4</v>
      </c>
      <c r="C42" s="175" t="s">
        <v>54</v>
      </c>
      <c r="D42" s="118">
        <v>1</v>
      </c>
      <c r="E42" s="51"/>
      <c r="F42" s="119">
        <f t="shared" ref="F42" si="3">D42*E42</f>
        <v>0</v>
      </c>
      <c r="G42" s="34"/>
      <c r="H42" s="34"/>
      <c r="I42" s="34"/>
      <c r="J42" s="34"/>
      <c r="K42" s="34"/>
      <c r="L42" s="34"/>
      <c r="M42" s="34"/>
      <c r="N42" s="34"/>
    </row>
    <row r="43" spans="1:14">
      <c r="A43" s="111"/>
      <c r="B43" s="149"/>
      <c r="C43" s="89"/>
      <c r="D43" s="113"/>
      <c r="E43" s="37"/>
      <c r="F43" s="114"/>
      <c r="G43" s="34"/>
      <c r="H43" s="34"/>
      <c r="I43" s="34"/>
      <c r="J43" s="34"/>
      <c r="K43" s="34"/>
      <c r="L43" s="34"/>
      <c r="M43" s="34"/>
      <c r="N43" s="34"/>
    </row>
    <row r="44" spans="1:14" ht="77.25" customHeight="1">
      <c r="A44" s="111">
        <f>COUNT($A$1:A43)+1</f>
        <v>10</v>
      </c>
      <c r="B44" s="112" t="s">
        <v>102</v>
      </c>
      <c r="C44" s="167"/>
      <c r="D44" s="169"/>
      <c r="E44" s="37"/>
      <c r="F44" s="114"/>
      <c r="G44" s="34"/>
      <c r="H44" s="34"/>
      <c r="I44" s="34"/>
      <c r="J44" s="34"/>
      <c r="K44" s="34"/>
      <c r="L44" s="34"/>
      <c r="M44" s="34"/>
      <c r="N44" s="34"/>
    </row>
    <row r="45" spans="1:14" ht="27" customHeight="1">
      <c r="A45" s="111"/>
      <c r="B45" s="115" t="s">
        <v>105</v>
      </c>
      <c r="C45" s="89" t="s">
        <v>36</v>
      </c>
      <c r="D45" s="113">
        <v>9</v>
      </c>
      <c r="E45" s="37"/>
      <c r="F45" s="114">
        <f>D45*E45</f>
        <v>0</v>
      </c>
      <c r="G45" s="34"/>
      <c r="H45" s="34"/>
      <c r="I45" s="34"/>
      <c r="J45" s="34"/>
      <c r="K45" s="34"/>
      <c r="L45" s="34"/>
      <c r="M45" s="34"/>
      <c r="N45" s="34"/>
    </row>
    <row r="46" spans="1:14" ht="12" customHeight="1">
      <c r="A46" s="111"/>
      <c r="B46" s="112"/>
      <c r="C46" s="167"/>
      <c r="D46" s="169"/>
      <c r="E46" s="37"/>
      <c r="F46" s="114"/>
      <c r="G46" s="34"/>
      <c r="H46" s="34"/>
      <c r="I46" s="34"/>
      <c r="J46" s="34"/>
      <c r="K46" s="34"/>
      <c r="L46" s="34"/>
      <c r="M46" s="34"/>
      <c r="N46" s="34"/>
    </row>
    <row r="47" spans="1:14" ht="40.5" customHeight="1">
      <c r="A47" s="111">
        <f>COUNT($A$1:A46)+1</f>
        <v>11</v>
      </c>
      <c r="B47" s="112" t="s">
        <v>57</v>
      </c>
      <c r="C47" s="123"/>
      <c r="D47" s="147"/>
      <c r="E47" s="23"/>
      <c r="F47" s="114"/>
      <c r="G47" s="34"/>
      <c r="H47" s="34"/>
      <c r="I47" s="34"/>
      <c r="J47" s="34"/>
      <c r="K47" s="34"/>
      <c r="L47" s="34"/>
      <c r="M47" s="34"/>
      <c r="N47" s="34"/>
    </row>
    <row r="48" spans="1:14">
      <c r="A48" s="178"/>
      <c r="B48" s="148" t="s">
        <v>58</v>
      </c>
      <c r="C48" s="123"/>
      <c r="D48" s="147"/>
      <c r="E48" s="23"/>
      <c r="F48" s="114"/>
      <c r="G48" s="34"/>
      <c r="H48" s="34"/>
      <c r="I48" s="34"/>
      <c r="J48" s="34"/>
      <c r="K48" s="34"/>
      <c r="L48" s="34"/>
      <c r="M48" s="34"/>
      <c r="N48" s="34"/>
    </row>
    <row r="49" spans="1:14">
      <c r="A49" s="178"/>
      <c r="B49" s="122" t="s">
        <v>59</v>
      </c>
      <c r="C49" s="136" t="s">
        <v>54</v>
      </c>
      <c r="D49" s="150">
        <v>4</v>
      </c>
      <c r="E49" s="22"/>
      <c r="F49" s="114">
        <f>D49*E49</f>
        <v>0</v>
      </c>
      <c r="G49" s="34"/>
      <c r="H49" s="34"/>
      <c r="I49" s="34"/>
      <c r="J49" s="34"/>
      <c r="K49" s="34"/>
      <c r="L49" s="34"/>
      <c r="M49" s="34"/>
      <c r="N49" s="34"/>
    </row>
    <row r="50" spans="1:14">
      <c r="A50" s="178"/>
      <c r="B50" s="122"/>
      <c r="C50" s="136"/>
      <c r="D50" s="150"/>
      <c r="E50" s="22"/>
      <c r="F50" s="114"/>
      <c r="G50" s="34"/>
      <c r="H50" s="34"/>
      <c r="I50" s="34"/>
      <c r="J50" s="34"/>
      <c r="K50" s="34"/>
      <c r="L50" s="34"/>
      <c r="M50" s="34"/>
      <c r="N50" s="34"/>
    </row>
    <row r="51" spans="1:14" ht="40.5" customHeight="1">
      <c r="A51" s="116">
        <f>COUNT($A$1:A50)+1</f>
        <v>12</v>
      </c>
      <c r="B51" s="112" t="s">
        <v>167</v>
      </c>
      <c r="C51" s="89" t="s">
        <v>55</v>
      </c>
      <c r="D51" s="113">
        <v>1</v>
      </c>
      <c r="E51" s="37"/>
      <c r="F51" s="114">
        <f>D51*E51</f>
        <v>0</v>
      </c>
      <c r="G51" s="34"/>
      <c r="H51" s="34"/>
      <c r="I51" s="34"/>
      <c r="J51" s="34"/>
      <c r="K51" s="34"/>
      <c r="L51" s="34"/>
      <c r="M51" s="34"/>
      <c r="N51" s="34"/>
    </row>
    <row r="52" spans="1:14">
      <c r="A52" s="178"/>
      <c r="B52" s="166"/>
      <c r="C52" s="89"/>
      <c r="D52" s="113"/>
      <c r="E52" s="37"/>
      <c r="F52" s="114"/>
      <c r="G52" s="34"/>
      <c r="H52" s="34"/>
      <c r="I52" s="34"/>
      <c r="J52" s="34"/>
      <c r="K52" s="34"/>
      <c r="L52" s="34"/>
      <c r="M52" s="34"/>
      <c r="N52" s="34"/>
    </row>
    <row r="53" spans="1:14" ht="27" customHeight="1">
      <c r="A53" s="111">
        <f>COUNT($A$1:A52)+1</f>
        <v>13</v>
      </c>
      <c r="B53" s="112" t="s">
        <v>16</v>
      </c>
      <c r="C53" s="89" t="s">
        <v>55</v>
      </c>
      <c r="D53" s="113">
        <v>1</v>
      </c>
      <c r="E53" s="37"/>
      <c r="F53" s="114">
        <f>D53*E53</f>
        <v>0</v>
      </c>
      <c r="G53" s="34"/>
      <c r="H53" s="34"/>
      <c r="I53" s="34"/>
      <c r="J53" s="34"/>
      <c r="K53" s="34"/>
      <c r="L53" s="34"/>
      <c r="M53" s="34"/>
      <c r="N53" s="34"/>
    </row>
    <row r="54" spans="1:14">
      <c r="A54" s="111" t="s">
        <v>5</v>
      </c>
      <c r="B54" s="166"/>
      <c r="C54" s="167"/>
      <c r="D54" s="208"/>
      <c r="E54" s="35"/>
      <c r="F54" s="169"/>
      <c r="G54" s="34"/>
      <c r="H54" s="34"/>
      <c r="I54" s="34"/>
      <c r="J54" s="34"/>
      <c r="K54" s="34"/>
      <c r="L54" s="34"/>
      <c r="M54" s="34"/>
      <c r="N54" s="34"/>
    </row>
    <row r="55" spans="1:14" ht="27" customHeight="1">
      <c r="A55" s="111">
        <f>COUNT($A$1:A54)+1</f>
        <v>14</v>
      </c>
      <c r="B55" s="112" t="s">
        <v>23</v>
      </c>
      <c r="C55" s="193" t="s">
        <v>18</v>
      </c>
      <c r="D55" s="194">
        <v>5</v>
      </c>
      <c r="E55" s="35"/>
      <c r="F55" s="214">
        <f>SUM(F4:F53)*D55/100</f>
        <v>0</v>
      </c>
      <c r="G55" s="34"/>
      <c r="H55" s="34"/>
      <c r="I55" s="34"/>
      <c r="J55" s="34"/>
      <c r="K55" s="34"/>
      <c r="L55" s="34"/>
      <c r="M55" s="34"/>
      <c r="N55" s="34"/>
    </row>
    <row r="56" spans="1:14">
      <c r="A56" s="111"/>
      <c r="B56" s="166"/>
      <c r="C56" s="167"/>
      <c r="D56" s="208"/>
      <c r="E56" s="35"/>
      <c r="F56" s="169"/>
      <c r="G56" s="34"/>
      <c r="H56" s="34"/>
      <c r="I56" s="34"/>
      <c r="J56" s="34"/>
      <c r="K56" s="34"/>
      <c r="L56" s="34"/>
      <c r="M56" s="34"/>
      <c r="N56" s="34"/>
    </row>
    <row r="57" spans="1:14" ht="40.5" customHeight="1">
      <c r="A57" s="111">
        <f>COUNT($A$1:A56)+1</f>
        <v>15</v>
      </c>
      <c r="B57" s="112" t="s">
        <v>29</v>
      </c>
      <c r="C57" s="193" t="s">
        <v>18</v>
      </c>
      <c r="D57" s="194">
        <v>5</v>
      </c>
      <c r="E57" s="35"/>
      <c r="F57" s="192">
        <f>SUM(F4:F53)*D57/100</f>
        <v>0</v>
      </c>
      <c r="G57" s="34"/>
      <c r="H57" s="34"/>
      <c r="I57" s="34"/>
      <c r="J57" s="34"/>
      <c r="K57" s="34"/>
      <c r="L57" s="34"/>
      <c r="M57" s="34"/>
      <c r="N57" s="34"/>
    </row>
    <row r="58" spans="1:14">
      <c r="A58" s="111" t="s">
        <v>5</v>
      </c>
      <c r="B58" s="166"/>
      <c r="C58" s="167"/>
      <c r="D58" s="169"/>
      <c r="E58" s="35"/>
      <c r="F58" s="169"/>
      <c r="G58" s="34"/>
      <c r="H58" s="34"/>
      <c r="I58" s="34"/>
      <c r="J58" s="34"/>
      <c r="K58" s="34"/>
      <c r="L58" s="34"/>
      <c r="M58" s="34"/>
      <c r="N58" s="34"/>
    </row>
    <row r="59" spans="1:14" ht="40.5" customHeight="1">
      <c r="A59" s="111">
        <f>COUNT($A$1:A58)+1</f>
        <v>16</v>
      </c>
      <c r="B59" s="112" t="s">
        <v>17</v>
      </c>
      <c r="C59" s="193" t="s">
        <v>18</v>
      </c>
      <c r="D59" s="194">
        <v>3</v>
      </c>
      <c r="E59" s="35"/>
      <c r="F59" s="192">
        <f>SUM(F4:F55)*D59/100</f>
        <v>0</v>
      </c>
      <c r="G59" s="34"/>
      <c r="H59" s="34"/>
      <c r="I59" s="34"/>
      <c r="J59" s="34"/>
      <c r="K59" s="34"/>
      <c r="L59" s="34"/>
      <c r="M59" s="34"/>
      <c r="N59" s="34"/>
    </row>
    <row r="60" spans="1:14">
      <c r="A60" s="166"/>
      <c r="B60" s="166"/>
      <c r="C60" s="167"/>
      <c r="D60" s="169"/>
      <c r="E60" s="215"/>
      <c r="F60" s="215"/>
      <c r="G60" s="34"/>
      <c r="H60" s="34"/>
      <c r="I60" s="34"/>
      <c r="J60" s="34"/>
      <c r="K60" s="34"/>
      <c r="L60" s="34"/>
      <c r="M60" s="34"/>
      <c r="N60" s="34"/>
    </row>
    <row r="61" spans="1:14" ht="15" thickBot="1">
      <c r="A61" s="157"/>
      <c r="B61" s="158" t="str">
        <f>$B$1&amp;" skupaj:"</f>
        <v>Prezračevanje skupaj:</v>
      </c>
      <c r="C61" s="159"/>
      <c r="D61" s="160"/>
      <c r="E61" s="161" t="s">
        <v>31</v>
      </c>
      <c r="F61" s="162">
        <f>SUM(F4:F60)</f>
        <v>0</v>
      </c>
      <c r="G61" s="34"/>
      <c r="H61" s="34"/>
      <c r="I61" s="34"/>
      <c r="J61" s="34"/>
      <c r="K61" s="34"/>
      <c r="L61" s="34"/>
      <c r="M61" s="34"/>
      <c r="N61" s="34"/>
    </row>
    <row r="62" spans="1:14" ht="15" thickTop="1">
      <c r="A62" s="168"/>
      <c r="B62" s="168"/>
      <c r="C62" s="167"/>
      <c r="D62" s="169"/>
      <c r="E62" s="169"/>
      <c r="F62" s="169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3"/>
      <c r="D63" s="36"/>
      <c r="E63" s="36"/>
      <c r="F63" s="36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3"/>
      <c r="D64" s="36"/>
      <c r="E64" s="36"/>
      <c r="F64" s="36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3"/>
      <c r="D65" s="36"/>
      <c r="E65" s="36"/>
      <c r="F65" s="36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3"/>
      <c r="D66" s="36"/>
      <c r="E66" s="36"/>
      <c r="F66" s="36"/>
      <c r="G66" s="34"/>
      <c r="H66" s="34"/>
      <c r="I66" s="34"/>
      <c r="J66" s="34"/>
      <c r="K66" s="34"/>
      <c r="L66" s="34"/>
      <c r="M66" s="34"/>
      <c r="N66" s="34"/>
    </row>
  </sheetData>
  <sheetProtection algorithmName="SHA-512" hashValue="BWbHMEtDmpPcrApF0b13sFHr1cKLh+NWpZNQ3c7iDlSvLSGkanfRiEqgJvzqlnQY4UvgCXpSR4AcN2ySIvH8zQ==" saltValue="TSubisCjgNA2I2waQBKMjQ==" spinCount="100000" sheet="1" objects="1" scenarios="1" selectLockedCells="1"/>
  <phoneticPr fontId="16" type="noConversion"/>
  <pageMargins left="0.78740157480314965" right="0.59055118110236227" top="0.86614173228346458" bottom="0.86614173228346458" header="0.31496062992125984" footer="0.51181102362204722"/>
  <pageSetup paperSize="9" orientation="portrait" horizontalDpi="300" verticalDpi="300" r:id="rId1"/>
  <headerFooter alignWithMargins="0">
    <oddFooter>&amp;L&amp;"Arial Narrow,Navadno"&amp;11 &amp;10 489/21 - PZI&amp;C&amp;"Arial Narrow,Navadno"Popis del&amp;R&amp;"Arial Narrow,Navadno"&amp;P/&amp;N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7</vt:i4>
      </vt:variant>
    </vt:vector>
  </HeadingPairs>
  <TitlesOfParts>
    <vt:vector size="11" baseType="lpstr">
      <vt:lpstr>REKAP.</vt:lpstr>
      <vt:lpstr>VODOVOD</vt:lpstr>
      <vt:lpstr>OGREVANJE IN HLAJENJE</vt:lpstr>
      <vt:lpstr>PREZRACEVANJE</vt:lpstr>
      <vt:lpstr>'OGREVANJE IN HLAJENJE'!Področje_tiskanja</vt:lpstr>
      <vt:lpstr>PREZRACEVANJE!Področje_tiskanja</vt:lpstr>
      <vt:lpstr>REKAP.!Področje_tiskanja</vt:lpstr>
      <vt:lpstr>VODOVOD!Področje_tiskanja</vt:lpstr>
      <vt:lpstr>'OGREVANJE IN HLAJENJE'!Tiskanje_naslovov</vt:lpstr>
      <vt:lpstr>PREZRACEVANJE!Tiskanje_naslovov</vt:lpstr>
      <vt:lpstr>VODOVOD!Tiskanje_naslovov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Rok Prevc</cp:lastModifiedBy>
  <cp:lastPrinted>2021-07-06T05:58:29Z</cp:lastPrinted>
  <dcterms:created xsi:type="dcterms:W3CDTF">2004-06-19T12:08:15Z</dcterms:created>
  <dcterms:modified xsi:type="dcterms:W3CDTF">2021-11-17T13:42:34Z</dcterms:modified>
</cp:coreProperties>
</file>